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1"/>
  <workbookPr codeName="ThisWorkbook" autoCompressPictures="0"/>
  <mc:AlternateContent xmlns:mc="http://schemas.openxmlformats.org/markup-compatibility/2006">
    <mc:Choice Requires="x15">
      <x15ac:absPath xmlns:x15ac="http://schemas.microsoft.com/office/spreadsheetml/2010/11/ac" url="/Volumes/serveur/en cours…/TOT_54 • factbook 2020 • N/"/>
    </mc:Choice>
  </mc:AlternateContent>
  <xr:revisionPtr revIDLastSave="0" documentId="13_ncr:1_{2980BAD7-AFDA-074D-961D-A550CA5BD91B}" xr6:coauthVersionLast="47" xr6:coauthVersionMax="47" xr10:uidLastSave="{00000000-0000-0000-0000-000000000000}"/>
  <bookViews>
    <workbookView xWindow="0" yWindow="460" windowWidth="51200" windowHeight="28340" tabRatio="952" xr2:uid="{00000000-000D-0000-FFFF-FFFF00000000}"/>
  </bookViews>
  <sheets>
    <sheet name="Summary" sheetId="580" r:id="rId1"/>
    <sheet name="Note on FS (p13)" sheetId="548" r:id="rId2"/>
    <sheet name="Financial highlights (p13)" sheetId="549" r:id="rId3"/>
    <sheet name="Market environment (p13)" sheetId="550" r:id="rId4"/>
    <sheet name="Op. High. by quarter (p14-15)" sheetId="551" r:id="rId5"/>
    <sheet name="Fin. High. by quarter (p14-15)" sheetId="552" r:id="rId6"/>
    <sheet name="Market envir. price (p14-15)" sheetId="553" r:id="rId7"/>
    <sheet name="Consol. stat. income (p16)" sheetId="554" r:id="rId8"/>
    <sheet name="Sales (p17)" sheetId="555" r:id="rId9"/>
    <sheet name="Deprec. depl. &amp; impairme. (p17)" sheetId="556" r:id="rId10"/>
    <sheet name="Equity in income (loss) (p17)" sheetId="557" r:id="rId11"/>
    <sheet name="Income taxes (p17)" sheetId="558" r:id="rId12"/>
    <sheet name="Adj. items op. income (p18)" sheetId="559" r:id="rId13"/>
    <sheet name="Adj. items net income (p19)" sheetId="560" r:id="rId14"/>
    <sheet name="Cons. balance sheet in (p20)" sheetId="561" r:id="rId15"/>
    <sheet name="Net tangible &amp; intangible (p21)" sheetId="562" r:id="rId16"/>
    <sheet name="Property, plant &amp; equip. (p21)" sheetId="563" r:id="rId17"/>
    <sheet name="Non-current assets (p21)" sheetId="564" r:id="rId18"/>
    <sheet name="Non-current debt (p22)" sheetId="565" r:id="rId19"/>
    <sheet name="Consolidated Equity (p23-24)" sheetId="566" r:id="rId20"/>
    <sheet name="Net-debt-to-equity ratio (p24)" sheetId="567" r:id="rId21"/>
    <sheet name="Capital replacement cost (p24)" sheetId="568" r:id="rId22"/>
    <sheet name="Capital employed (p24)" sheetId="569" r:id="rId23"/>
    <sheet name="ROACE by bs (p25)" sheetId="571" r:id="rId24"/>
    <sheet name="Conso stat. cash flows (p26)" sheetId="572" r:id="rId25"/>
    <sheet name="Cash flows from op. (p26) " sheetId="573" r:id="rId26"/>
    <sheet name="﻿Gross investments (p27)" sheetId="574" r:id="rId27"/>
    <sheet name="Organic investments by bs (p27)" sheetId="575" r:id="rId28"/>
    <sheet name="Divestments by bs (p27)" sheetId="576" r:id="rId29"/>
    <sheet name="Share information (p29) " sheetId="577" r:id="rId30"/>
    <sheet name="Payroll (p30)" sheetId="578" r:id="rId31"/>
    <sheet name="Number of employees (p30)" sheetId="579" r:id="rId32"/>
    <sheet name="﻿Financial highlights (p35)" sheetId="486" r:id="rId33"/>
    <sheet name="Hydrocarbon Prod&amp;LNG (35)" sheetId="487" r:id="rId34"/>
    <sheet name="Renewables &amp; electricity (35)" sheetId="488" r:id="rId35"/>
    <sheet name="Liquefied natural gas (38)" sheetId="489" r:id="rId36"/>
    <sheet name="Installed cap. by dev. (48)" sheetId="490" r:id="rId37"/>
    <sheet name="Ren. cap. in operation (50)" sheetId="603" r:id="rId38"/>
    <sheet name="Ren. cap. covered by PPA (52)" sheetId="547" r:id="rId39"/>
    <sheet name="﻿CCGT power plants cap. (52)" sheetId="495" r:id="rId40"/>
    <sheet name="Breakdown of gas elec. (54)" sheetId="496" r:id="rId41"/>
    <sheet name="Financial highlights EP (p59)" sheetId="497" r:id="rId42"/>
    <sheet name="Production (59)" sheetId="498" r:id="rId43"/>
    <sheet name="Production (p77)" sheetId="499" r:id="rId44"/>
    <sheet name="Proved reserves (p77)" sheetId="500" r:id="rId45"/>
    <sheet name="Europe &amp; Central Asia (p78)" sheetId="501" r:id="rId46"/>
    <sheet name="Africa excl. North Africa (p79)" sheetId="502" r:id="rId47"/>
    <sheet name="Mid. East &amp; North Africa (p80)" sheetId="503" r:id="rId48"/>
    <sheet name="Americas (p81)" sheetId="504" r:id="rId49"/>
    <sheet name="Asia-Pacific (p82)" sheetId="505" r:id="rId50"/>
    <sheet name="Comb. liquids gas prod. (p83)" sheetId="506" r:id="rId51"/>
    <sheet name="Liquids prod. (84)" sheetId="507" r:id="rId52"/>
    <sheet name="Gas prod. (p85)" sheetId="508" r:id="rId53"/>
    <sheet name="Key op. ratios Group (p86)" sheetId="509" r:id="rId54"/>
    <sheet name="Key op. ratios subs. (p86)" sheetId="510" r:id="rId55"/>
    <sheet name="Changes oil bitum. gas (p87-90)" sheetId="511" r:id="rId56"/>
    <sheet name="Changes oil&amp;Bitum.res. (p91-94)" sheetId="512" r:id="rId57"/>
    <sheet name="Changes gas res. (p95-98)" sheetId="513" r:id="rId58"/>
    <sheet name="Results op. activities(p99-100)" sheetId="514" r:id="rId59"/>
    <sheet name="Cost incurred (p101)" sheetId="515" r:id="rId60"/>
    <sheet name="Capitalized cost (p102-103)" sheetId="516" r:id="rId61"/>
    <sheet name="Net cash flows (p104-105)" sheetId="517" r:id="rId62"/>
    <sheet name="Changes net cash flows (p106)" sheetId="518" r:id="rId63"/>
    <sheet name="Oil Gas Acreage (p107)" sheetId="519" r:id="rId64"/>
    <sheet name="Nb. prod. wells (p108)" sheetId="520" r:id="rId65"/>
    <sheet name="Nb.prod.dry.wells drilled(p109)" sheetId="521" r:id="rId66"/>
    <sheet name="Explo.Devpt.wells (p110)" sheetId="522" r:id="rId67"/>
    <sheet name="Pipeline interests (p111)" sheetId="523" r:id="rId68"/>
    <sheet name="Pipeline gas sales (p112)" sheetId="524" r:id="rId69"/>
    <sheet name="Financial highlights RC (p117)" sheetId="581" r:id="rId70"/>
    <sheet name="Operational highlights (p117)" sheetId="582" r:id="rId71"/>
    <sheet name="Refinery capacity (p120)" sheetId="583" r:id="rId72"/>
    <sheet name="Distillation capacity (p120)" sheetId="584" r:id="rId73"/>
    <sheet name="Refinery throughput (p121)" sheetId="585" r:id="rId74"/>
    <sheet name="Utiliz. rate feedstocks (p121)" sheetId="586" r:id="rId75"/>
    <sheet name="Utiliz. rate crude (p121)" sheetId="587" r:id="rId76"/>
    <sheet name="Production levels (p121)" sheetId="588" r:id="rId77"/>
    <sheet name="Main prod. capacities (p122)" sheetId="589" r:id="rId78"/>
    <sheet name="Sales by geo. Area (p122)" sheetId="590" r:id="rId79"/>
    <sheet name="Sales by activity (p 123)" sheetId="591" r:id="rId80"/>
    <sheet name="Sales by geo. area (p123)" sheetId="592" r:id="rId81"/>
    <sheet name="Sales by activity (p123)" sheetId="593" r:id="rId82"/>
    <sheet name="﻿Financial highlights MS (p127)" sheetId="594" r:id="rId83"/>
    <sheet name="Operational highlights (p127)" sheetId="595" r:id="rId84"/>
    <sheet name="Petrol sales by area (p130)" sheetId="596" r:id="rId85"/>
    <sheet name="Petrol. sales by product (p131)" sheetId="597" r:id="rId86"/>
    <sheet name="Service-Stations (p132)" sheetId="598" r:id="rId87"/>
    <sheet name="EV charge points Europe (p132)" sheetId="599" r:id="rId88"/>
  </sheets>
  <definedNames>
    <definedName name="_xlnm.Print_Titles" localSheetId="19">'Consolidated Equity (p23-24)'!$4:$5</definedName>
    <definedName name="_xlnm.Print_Area" localSheetId="13">'Adj. items net income (p19)'!$A$1:$J$45</definedName>
    <definedName name="_xlnm.Print_Area" localSheetId="12">'Adj. items op. income (p18)'!$A$1:$J$40</definedName>
    <definedName name="_xlnm.Print_Area" localSheetId="46">'Africa excl. North Africa (p79)'!$A$1:$H$10</definedName>
    <definedName name="_xlnm.Print_Area" localSheetId="48">'Americas (p81)'!$A$1:$H$8</definedName>
    <definedName name="_xlnm.Print_Area" localSheetId="49">'Asia-Pacific (p82)'!$A$1:$H$8</definedName>
    <definedName name="_xlnm.Print_Area" localSheetId="40">'Breakdown of gas elec. (54)'!$A$1:$F$32</definedName>
    <definedName name="_xlnm.Print_Area" localSheetId="22">'Capital employed (p24)'!$A$1:$H$12</definedName>
    <definedName name="_xlnm.Print_Area" localSheetId="21">'Capital replacement cost (p24)'!$A$1:$H$13</definedName>
    <definedName name="_xlnm.Print_Area" localSheetId="60">'Capitalized cost (p102-103)'!$A$1:$J$51</definedName>
    <definedName name="_xlnm.Print_Area" localSheetId="25">'Cash flows from op. (p26) '!$A$1:$H$14</definedName>
    <definedName name="_xlnm.Print_Area" localSheetId="39">'﻿CCGT power plants cap. (52)'!$A$1:$D$19</definedName>
    <definedName name="_xlnm.Print_Area" localSheetId="57">'Changes gas res. (p95-98)'!$A$1:$J$133</definedName>
    <definedName name="_xlnm.Print_Area" localSheetId="62">'Changes net cash flows (p106)'!$A$1:$H$33</definedName>
    <definedName name="_xlnm.Print_Area" localSheetId="55">'Changes oil bitum. gas (p87-90)'!$A$1:$J$133</definedName>
    <definedName name="_xlnm.Print_Area" localSheetId="56">'Changes oil&amp;Bitum.res. (p91-94)'!$A$1:$L$137</definedName>
    <definedName name="_xlnm.Print_Area" localSheetId="50">'Comb. liquids gas prod. (p83)'!$A$1:$H$51</definedName>
    <definedName name="_xlnm.Print_Area" localSheetId="14">'Cons. balance sheet in (p20)'!$A$1:$H$50</definedName>
    <definedName name="_xlnm.Print_Area" localSheetId="24">'Conso stat. cash flows (p26)'!$A$1:$H$44</definedName>
    <definedName name="_xlnm.Print_Area" localSheetId="7">'Consol. stat. income (p16)'!$A$1:$H$32</definedName>
    <definedName name="_xlnm.Print_Area" localSheetId="19">'Consolidated Equity (p23-24)'!$A$1:$J$74</definedName>
    <definedName name="_xlnm.Print_Area" localSheetId="59">'Cost incurred (p101)'!$A$1:$J$54</definedName>
    <definedName name="_xlnm.Print_Area" localSheetId="9">'Deprec. depl. &amp; impairme. (p17)'!$A$1:$H$13</definedName>
    <definedName name="_xlnm.Print_Area" localSheetId="72">'Distillation capacity (p120)'!$A$1:$H$17</definedName>
    <definedName name="_xlnm.Print_Area" localSheetId="28">'Divestments by bs (p27)'!$A$1:$H$13</definedName>
    <definedName name="_xlnm.Print_Area" localSheetId="10">'Equity in income (loss) (p17)'!$A$1:$H$13</definedName>
    <definedName name="_xlnm.Print_Area" localSheetId="45">'Europe &amp; Central Asia (p78)'!$A$1:$H$8</definedName>
    <definedName name="_xlnm.Print_Area" localSheetId="87">'EV charge points Europe (p132)'!$A$1:$D$11</definedName>
    <definedName name="_xlnm.Print_Area" localSheetId="66">'Explo.Devpt.wells (p110)'!$A$1:$I$46</definedName>
    <definedName name="_xlnm.Print_Area" localSheetId="5">'Fin. High. by quarter (p14-15)'!$A$1:$R$28</definedName>
    <definedName name="_xlnm.Print_Area" localSheetId="2">'Financial highlights (p13)'!$A$1:$H$33</definedName>
    <definedName name="_xlnm.Print_Area" localSheetId="32">'﻿Financial highlights (p35)'!$A$1:$F$17</definedName>
    <definedName name="_xlnm.Print_Area" localSheetId="41">'Financial highlights EP (p59)'!$A$1:$G$17</definedName>
    <definedName name="_xlnm.Print_Area" localSheetId="82">'﻿Financial highlights MS (p127)'!$A$1:$F$17</definedName>
    <definedName name="_xlnm.Print_Area" localSheetId="69">'Financial highlights RC (p117)'!$A$1:$F$17</definedName>
    <definedName name="_xlnm.Print_Area" localSheetId="52">'Gas prod. (p85)'!$A$1:$H$49</definedName>
    <definedName name="_xlnm.Print_Area" localSheetId="26">'﻿Gross investments (p27)'!$A$1:$H$22</definedName>
    <definedName name="_xlnm.Print_Area" localSheetId="33">'Hydrocarbon Prod&amp;LNG (35)'!$A$1:$F$17</definedName>
    <definedName name="_xlnm.Print_Area" localSheetId="11">'Income taxes (p17)'!$A$1:$H$10</definedName>
    <definedName name="_xlnm.Print_Area" localSheetId="36">'Installed cap. by dev. (48)'!$A$1:$E$13</definedName>
    <definedName name="_xlnm.Print_Area" localSheetId="53">'Key op. ratios Group (p86)'!$A$1:$H$19</definedName>
    <definedName name="_xlnm.Print_Area" localSheetId="54">'Key op. ratios subs. (p86)'!$A$1:$H$18</definedName>
    <definedName name="_xlnm.Print_Area" localSheetId="35">'Liquefied natural gas (38)'!$A$1:$H$24</definedName>
    <definedName name="_xlnm.Print_Area" localSheetId="51">'Liquids prod. (84)'!$A$1:$H$49</definedName>
    <definedName name="_xlnm.Print_Area" localSheetId="77">'Main prod. capacities (p122)'!$A$1:$K$19</definedName>
    <definedName name="_xlnm.Print_Area" localSheetId="6">'Market envir. price (p14-15)'!$A$1:$R$27</definedName>
    <definedName name="_xlnm.Print_Area" localSheetId="3">'Market environment (p13)'!$A$1:$H$12</definedName>
    <definedName name="_xlnm.Print_Area" localSheetId="47">'Mid. East &amp; North Africa (p80)'!$A$1:$H$8</definedName>
    <definedName name="_xlnm.Print_Area" localSheetId="64">'Nb. prod. wells (p108)'!$A$1:$J$37</definedName>
    <definedName name="_xlnm.Print_Area" localSheetId="65">'Nb.prod.dry.wells drilled(p109)'!$A$1:$L$48</definedName>
    <definedName name="_xlnm.Print_Area" localSheetId="61">'Net cash flows (p104-105)'!$A$1:$J$72</definedName>
    <definedName name="_xlnm.Print_Area" localSheetId="15">'Net tangible &amp; intangible (p21)'!$A$1:$H$26</definedName>
    <definedName name="_xlnm.Print_Area" localSheetId="20">'Net-debt-to-equity ratio (p24)'!$A$1:$H$14</definedName>
    <definedName name="_xlnm.Print_Area" localSheetId="17">'Non-current assets (p21)'!$A$1:$H$15</definedName>
    <definedName name="_xlnm.Print_Area" localSheetId="18">'Non-current debt (p22)'!$A$1:$M$41</definedName>
    <definedName name="_xlnm.Print_Area" localSheetId="1">'Note on FS (p13)'!$A$1:$J$6</definedName>
    <definedName name="_xlnm.Print_Area" localSheetId="31">'Number of employees (p30)'!$A$1:$H$22</definedName>
    <definedName name="_xlnm.Print_Area" localSheetId="63">'Oil Gas Acreage (p107)'!$A$1:$J$41</definedName>
    <definedName name="_xlnm.Print_Area" localSheetId="4">'Op. High. by quarter (p14-15)'!$A$1:$R$20</definedName>
    <definedName name="_xlnm.Print_Area" localSheetId="70">'Operational highlights (p117)'!$A$1:$F$11</definedName>
    <definedName name="_xlnm.Print_Area" localSheetId="83">'Operational highlights (p127)'!$A$1:$H$11</definedName>
    <definedName name="_xlnm.Print_Area" localSheetId="27">'Organic investments by bs (p27)'!$A$1:$H$14</definedName>
    <definedName name="_xlnm.Print_Area" localSheetId="30">'Payroll (p30)'!$A$1:$H$9</definedName>
    <definedName name="_xlnm.Print_Area" localSheetId="84">'Petrol sales by area (p130)'!$A$1:$H$44</definedName>
    <definedName name="_xlnm.Print_Area" localSheetId="85">'Petrol. sales by product (p131)'!$A$1:$H$19</definedName>
    <definedName name="_xlnm.Print_Area" localSheetId="68">'Pipeline gas sales (p112)'!$A$1:$H$27</definedName>
    <definedName name="_xlnm.Print_Area" localSheetId="67">'Pipeline interests (p111)'!$A$1:$I$53</definedName>
    <definedName name="_xlnm.Print_Area" localSheetId="42">'Production (59)'!$A$1:$F$8</definedName>
    <definedName name="_xlnm.Print_Area" localSheetId="43">'Production (p77)'!$A$1:$H$17</definedName>
    <definedName name="_xlnm.Print_Area" localSheetId="76">'Production levels (p121)'!$A$1:$H$19</definedName>
    <definedName name="_xlnm.Print_Area" localSheetId="16">'Property, plant &amp; equip. (p21)'!$A$1:$H$20</definedName>
    <definedName name="_xlnm.Print_Area" localSheetId="44">'Proved reserves (p77)'!$A$1:$H$17</definedName>
    <definedName name="_xlnm.Print_Area" localSheetId="71">'Refinery capacity (p120)'!$A$1:$O$39</definedName>
    <definedName name="_xlnm.Print_Area" localSheetId="73">'Refinery throughput (p121)'!$A$1:$H$17</definedName>
    <definedName name="_xlnm.Print_Area" localSheetId="38">'Ren. cap. covered by PPA (52)'!$A$1:$P$21</definedName>
    <definedName name="_xlnm.Print_Area" localSheetId="37">'Ren. cap. in operation (50)'!$A$1:$F$43</definedName>
    <definedName name="_xlnm.Print_Area" localSheetId="34">'Renewables &amp; electricity (35)'!$A$1:$F$22</definedName>
    <definedName name="_xlnm.Print_Area" localSheetId="58">'Results op. activities(p99-100)'!$A$1:$J$93</definedName>
    <definedName name="_xlnm.Print_Area" localSheetId="23">'ROACE by bs (p25)'!$A$1:$H$34</definedName>
    <definedName name="_xlnm.Print_Area" localSheetId="8">'Sales (p17)'!$A$1:$H$29</definedName>
    <definedName name="_xlnm.Print_Area" localSheetId="79">'Sales by activity (p 123)'!$A$1:$H$9</definedName>
    <definedName name="_xlnm.Print_Area" localSheetId="78">'Sales by geo. Area (p122)'!$A$1:$H$12</definedName>
    <definedName name="_xlnm.Print_Area" localSheetId="80">'Sales by geo. area (p123)'!$A$1:$H$13</definedName>
    <definedName name="_xlnm.Print_Area" localSheetId="86">'Service-Stations (p132)'!$A$1:$H$41</definedName>
    <definedName name="_xlnm.Print_Area" localSheetId="29">'Share information (p29) '!$A$1:$H$37</definedName>
    <definedName name="_xlnm.Print_Area" localSheetId="0">Summary!$B$2:$C$114</definedName>
    <definedName name="_xlnm.Print_Area" localSheetId="75">'Utiliz. rate crude (p121)'!$A$1:$H$9</definedName>
    <definedName name="_xlnm.Print_Area" localSheetId="74">'Utiliz. rate feedstocks (p121)'!$A$1:$H$17</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C25" i="598" l="1"/>
  <c r="C27" i="598"/>
  <c r="C34" i="598"/>
  <c r="E34" i="598"/>
  <c r="B2" i="573" l="1"/>
  <c r="B2" i="520" l="1"/>
  <c r="B2" i="517"/>
</calcChain>
</file>

<file path=xl/sharedStrings.xml><?xml version="1.0" encoding="utf-8"?>
<sst xmlns="http://schemas.openxmlformats.org/spreadsheetml/2006/main" count="4579" uniqueCount="1183">
  <si>
    <t>Sales</t>
  </si>
  <si>
    <t>Net income (Group share)</t>
  </si>
  <si>
    <r>
      <t>Adjusted net income (Group share)</t>
    </r>
    <r>
      <rPr>
        <b/>
        <vertAlign val="superscript"/>
        <sz val="9"/>
        <rFont val="Arial"/>
        <family val="2"/>
      </rPr>
      <t>(1)</t>
    </r>
  </si>
  <si>
    <t>Cash flow from operating activities</t>
  </si>
  <si>
    <t>(in million dollars, except percent and per share amounts)</t>
  </si>
  <si>
    <t>Quarters</t>
  </si>
  <si>
    <t>Full Year</t>
  </si>
  <si>
    <t>Refining &amp; Chemicals</t>
  </si>
  <si>
    <t>Marketing &amp; Services</t>
  </si>
  <si>
    <t>(in million dollars)</t>
  </si>
  <si>
    <t>-</t>
  </si>
  <si>
    <t>Fully-diluted weighted-average number of shares</t>
  </si>
  <si>
    <t>Number of shares bought back during the period</t>
  </si>
  <si>
    <t>Share buybacks (B$)</t>
  </si>
  <si>
    <t xml:space="preserve"> </t>
  </si>
  <si>
    <t>For the year ended December 31,</t>
  </si>
  <si>
    <t>Excise taxes</t>
  </si>
  <si>
    <t>Purchases, net of inventory variation</t>
  </si>
  <si>
    <t>Other operating expenses</t>
  </si>
  <si>
    <t>Exploration costs</t>
  </si>
  <si>
    <t>Other income</t>
  </si>
  <si>
    <t>Other expense</t>
  </si>
  <si>
    <t>Financial interest on debt</t>
  </si>
  <si>
    <t>Other financial income</t>
  </si>
  <si>
    <t>Other financial expense</t>
  </si>
  <si>
    <t>Equity in income (loss) of affiliates</t>
  </si>
  <si>
    <t>Income taxes</t>
  </si>
  <si>
    <t>Consolidated net income</t>
  </si>
  <si>
    <t>Group share</t>
  </si>
  <si>
    <t>Minority interests</t>
  </si>
  <si>
    <t>Corporate</t>
  </si>
  <si>
    <t>Total</t>
  </si>
  <si>
    <t>By business segment including inter-segment sales</t>
  </si>
  <si>
    <t>Inter-segment sales</t>
  </si>
  <si>
    <t>By geographic area excluding inter-segment sales</t>
  </si>
  <si>
    <t>France</t>
  </si>
  <si>
    <t>Rest of Europe</t>
  </si>
  <si>
    <t>North America</t>
  </si>
  <si>
    <t>Africa</t>
  </si>
  <si>
    <t>Rest of world</t>
  </si>
  <si>
    <t>As of December 31,</t>
  </si>
  <si>
    <t>Deferred income taxes</t>
  </si>
  <si>
    <t>Inventory valuation effect</t>
  </si>
  <si>
    <t>Effect of changes in fair value</t>
  </si>
  <si>
    <t>Restructuring charges</t>
  </si>
  <si>
    <t>Gains (losses) on asset sales</t>
  </si>
  <si>
    <t>ASSETS</t>
  </si>
  <si>
    <t>Property, plant and equipment, net</t>
  </si>
  <si>
    <t>Equity affiliates: investments and loans</t>
  </si>
  <si>
    <t>Other investments</t>
  </si>
  <si>
    <t>Other non-current assets</t>
  </si>
  <si>
    <t>Total non-current assets</t>
  </si>
  <si>
    <t>Current assets</t>
  </si>
  <si>
    <t>Accounts receivable, net</t>
  </si>
  <si>
    <t>Other current assets</t>
  </si>
  <si>
    <t>Current financial instruments</t>
  </si>
  <si>
    <t>Cash and cash equivalents</t>
  </si>
  <si>
    <t>Assets classified as held for sale</t>
  </si>
  <si>
    <t>Total current assets</t>
  </si>
  <si>
    <t>Paid-in surplus and retained earnings</t>
  </si>
  <si>
    <t>Currency translation adjustment</t>
  </si>
  <si>
    <t>Treasury shares</t>
  </si>
  <si>
    <t>Non-current liabilities</t>
  </si>
  <si>
    <t>Employee benefits</t>
  </si>
  <si>
    <t>Provisions and other non-current liabilities</t>
  </si>
  <si>
    <t>Non-current financial debt</t>
  </si>
  <si>
    <t>Total non-current liabilities</t>
  </si>
  <si>
    <t>Current liabilities</t>
  </si>
  <si>
    <t>Accounts payable</t>
  </si>
  <si>
    <t>Other creditors and accrued liabilities</t>
  </si>
  <si>
    <t>Current borrowings</t>
  </si>
  <si>
    <t>Other current financial liabilities</t>
  </si>
  <si>
    <t>Total current liabilities</t>
  </si>
  <si>
    <t>Non-controlling interests</t>
  </si>
  <si>
    <t>Tangibles</t>
  </si>
  <si>
    <t>Intangibles</t>
  </si>
  <si>
    <t>Unproved properties</t>
  </si>
  <si>
    <t>Work in progress</t>
  </si>
  <si>
    <t>Land</t>
  </si>
  <si>
    <t>Buildings</t>
  </si>
  <si>
    <t>Construction in progress</t>
  </si>
  <si>
    <t>Other</t>
  </si>
  <si>
    <r>
      <t>NON-CURRENT ASSETS BY BUSINESS SEGMENT</t>
    </r>
    <r>
      <rPr>
        <b/>
        <vertAlign val="superscript"/>
        <sz val="12"/>
        <color rgb="FFFF6E23"/>
        <rFont val="Arial"/>
        <family val="2"/>
      </rPr>
      <t>(1)</t>
    </r>
  </si>
  <si>
    <t>%</t>
  </si>
  <si>
    <t>Euro</t>
  </si>
  <si>
    <t>Other currencies</t>
  </si>
  <si>
    <t>Floating rates</t>
  </si>
  <si>
    <t>Common shares issued</t>
  </si>
  <si>
    <t>Paid-in 
surplus and 
retained earnings</t>
  </si>
  <si>
    <t>Cumulative
translation adjustments</t>
  </si>
  <si>
    <t>Shareholders’
equity</t>
  </si>
  <si>
    <t>Number</t>
  </si>
  <si>
    <t>Amount</t>
  </si>
  <si>
    <t>Dividend</t>
  </si>
  <si>
    <t>Issuance of common shares</t>
  </si>
  <si>
    <t>Purchase of treasury shares</t>
  </si>
  <si>
    <t>Share cancellation</t>
  </si>
  <si>
    <t>Other comprehensive income</t>
  </si>
  <si>
    <t>Share-based payments</t>
  </si>
  <si>
    <t>Other items</t>
  </si>
  <si>
    <t>Shareholder’s equity</t>
  </si>
  <si>
    <t>Assets and liabilities classified as held for sale</t>
  </si>
  <si>
    <t>Working capital</t>
  </si>
  <si>
    <t>Capital employed</t>
  </si>
  <si>
    <t>Adjusted net operating income</t>
  </si>
  <si>
    <t>ROACE</t>
  </si>
  <si>
    <t>Group</t>
  </si>
  <si>
    <t>Non-current liabilities, valuation allowances, and deferred taxes</t>
  </si>
  <si>
    <t>(Gains) losses on sales of assets</t>
  </si>
  <si>
    <t>(Increase) decrease in working capital</t>
  </si>
  <si>
    <t>Other changes, net</t>
  </si>
  <si>
    <t>Intangible assets and property, plant, and equipment additions</t>
  </si>
  <si>
    <t>Acquisition of subsidiaries, net of cash acquired</t>
  </si>
  <si>
    <t>Investments in equity affiliates and other securities</t>
  </si>
  <si>
    <t>Increase in non-current loans</t>
  </si>
  <si>
    <t>Total expenditures</t>
  </si>
  <si>
    <t>Proceeds from disposal of intangible assets, and property, plant and equipment</t>
  </si>
  <si>
    <t>Proceeds from disposal of subsidiaries, net of cash sold</t>
  </si>
  <si>
    <t>Proceeds from disposal of non-current investments</t>
  </si>
  <si>
    <t>Repayment of non-current loans</t>
  </si>
  <si>
    <t>Total divestments</t>
  </si>
  <si>
    <t>Cash flow used in investing activities</t>
  </si>
  <si>
    <t>Net issuance (repayment) of non-current debt</t>
  </si>
  <si>
    <t>Net increase (decrease) in cash and cash equivalents</t>
  </si>
  <si>
    <t>Effect of exchange rates</t>
  </si>
  <si>
    <t>Cash and cash equivalents at the beginning of the period</t>
  </si>
  <si>
    <t>Cash and cash equivalents at the end of the period</t>
  </si>
  <si>
    <t>By business segment</t>
  </si>
  <si>
    <t>By geographic area</t>
  </si>
  <si>
    <t>Market environment</t>
  </si>
  <si>
    <t>Average euro-dollar ($/€)</t>
  </si>
  <si>
    <t>Brent price ($/b)</t>
  </si>
  <si>
    <t>TOTAL average gas price ($/MBtu)</t>
  </si>
  <si>
    <r>
      <t>PAYROLL</t>
    </r>
    <r>
      <rPr>
        <b/>
        <vertAlign val="superscript"/>
        <sz val="12"/>
        <color rgb="FFFF6E23"/>
        <rFont val="Arial"/>
        <family val="2"/>
      </rPr>
      <t>(1)</t>
    </r>
  </si>
  <si>
    <r>
      <t>Number of employees by region</t>
    </r>
    <r>
      <rPr>
        <b/>
        <vertAlign val="superscript"/>
        <sz val="9"/>
        <rFont val="Arial"/>
        <family val="2"/>
      </rPr>
      <t>(1)</t>
    </r>
  </si>
  <si>
    <r>
      <t>Number of employees by business segment</t>
    </r>
    <r>
      <rPr>
        <b/>
        <vertAlign val="superscript"/>
        <sz val="9"/>
        <rFont val="Arial"/>
        <family val="2"/>
      </rPr>
      <t>(1)</t>
    </r>
  </si>
  <si>
    <t>Refining &amp; Chemicals</t>
  </si>
  <si>
    <t>Marketing &amp; Services</t>
  </si>
  <si>
    <t>Shares outstanding (as of end of period)</t>
  </si>
  <si>
    <t>Earnings per share ($)</t>
  </si>
  <si>
    <t>Fully-diluted earnings per share ($)</t>
  </si>
  <si>
    <t>Total assets</t>
  </si>
  <si>
    <t>Total shareholders’ equity – Group share</t>
  </si>
  <si>
    <t>Total shareholders’ equity</t>
  </si>
  <si>
    <t>Undistributed affiliates’ equity earnings</t>
  </si>
  <si>
    <t>(in million dollars, except percent, per share amounts and share buybacks)</t>
  </si>
  <si>
    <t>(in million dollars, except per share amounts)</t>
  </si>
  <si>
    <t>FINANCIAL HIGHLIGHTS</t>
  </si>
  <si>
    <t>Long-term liabilities</t>
  </si>
  <si>
    <r>
      <t>Cash flow (from)</t>
    </r>
    <r>
      <rPr>
        <b/>
        <sz val="9"/>
        <rFont val="Arial"/>
        <family val="2"/>
      </rPr>
      <t>/</t>
    </r>
    <r>
      <rPr>
        <b/>
        <sz val="9"/>
        <rFont val="Arial"/>
        <family val="2"/>
      </rPr>
      <t>used financing activities</t>
    </r>
  </si>
  <si>
    <t>INCOME TAXES</t>
  </si>
  <si>
    <t>Machinery plant and equipment (including transportation equipment)</t>
  </si>
  <si>
    <t>Intangible assets, net</t>
  </si>
  <si>
    <t>Inventories, net</t>
  </si>
  <si>
    <t>Common shares</t>
  </si>
  <si>
    <t>Proved properties</t>
  </si>
  <si>
    <t>(1) These analyses are presented after the impact of interest rate and currency swaps.</t>
  </si>
  <si>
    <t>(in millions of dollars, except percent)</t>
  </si>
  <si>
    <t>Divestments</t>
  </si>
  <si>
    <r>
      <t>Adjusted fully diluted earnings per share ($)</t>
    </r>
    <r>
      <rPr>
        <vertAlign val="superscript"/>
        <sz val="9"/>
        <rFont val="Arial"/>
        <family val="2"/>
      </rPr>
      <t>(1)</t>
    </r>
  </si>
  <si>
    <r>
      <t>Analysis by currency</t>
    </r>
    <r>
      <rPr>
        <b/>
        <vertAlign val="superscript"/>
        <sz val="9"/>
        <rFont val="Arial"/>
        <family val="2"/>
      </rPr>
      <t>(1)</t>
    </r>
  </si>
  <si>
    <r>
      <t>Analysis by interest rate</t>
    </r>
    <r>
      <rPr>
        <b/>
        <vertAlign val="superscript"/>
        <sz val="9"/>
        <rFont val="Arial"/>
        <family val="2"/>
      </rPr>
      <t>(1)</t>
    </r>
  </si>
  <si>
    <r>
      <t>Price realizations</t>
    </r>
    <r>
      <rPr>
        <b/>
        <vertAlign val="superscript"/>
        <sz val="9"/>
        <rFont val="Arial"/>
        <family val="2"/>
      </rPr>
      <t> (2)</t>
    </r>
  </si>
  <si>
    <r>
      <rPr>
        <sz val="8"/>
        <color theme="1"/>
        <rFont val="Krungthep"/>
        <family val="2"/>
      </rPr>
      <t>﻿</t>
    </r>
    <r>
      <rPr>
        <sz val="8"/>
        <color theme="1"/>
        <rFont val="Arial"/>
        <family val="2"/>
      </rPr>
      <t>(3) Crude oil and natural gas liquids.</t>
    </r>
  </si>
  <si>
    <t xml:space="preserve">     Revenues from sales</t>
  </si>
  <si>
    <t xml:space="preserve">     Cost of net debt</t>
  </si>
  <si>
    <t>LIABILITIES AND SHAREHOLDERS’ EQUITY</t>
  </si>
  <si>
    <t>Shareholders’ equity</t>
  </si>
  <si>
    <t>Norwegian Krones</t>
  </si>
  <si>
    <t>Issuance of perpetual subordinated notes</t>
  </si>
  <si>
    <t>Payments on perpetual subordinated notes</t>
  </si>
  <si>
    <r>
      <rPr>
        <sz val="8"/>
        <color theme="1"/>
        <rFont val="Krungthep"/>
        <family val="2"/>
      </rPr>
      <t>﻿</t>
    </r>
    <r>
      <rPr>
        <sz val="8"/>
        <color theme="1"/>
        <rFont val="Arial"/>
        <family val="2"/>
      </rPr>
      <t>(1) Treasury shares related to the restricted stock grants.</t>
    </r>
  </si>
  <si>
    <r>
      <t>Average capital employed</t>
    </r>
    <r>
      <rPr>
        <vertAlign val="superscript"/>
        <sz val="9"/>
        <rFont val="Arial"/>
        <family val="2"/>
      </rPr>
      <t> (1)</t>
    </r>
  </si>
  <si>
    <r>
      <t>Average capital employed </t>
    </r>
    <r>
      <rPr>
        <vertAlign val="superscript"/>
        <sz val="9"/>
        <rFont val="Arial"/>
        <family val="2"/>
      </rPr>
      <t>(1)</t>
    </r>
  </si>
  <si>
    <t>– Parent company shareholders</t>
  </si>
  <si>
    <t>– Treasury shares</t>
  </si>
  <si>
    <r>
      <rPr>
        <b/>
        <sz val="12"/>
        <color rgb="FFFF6E23"/>
        <rFont val="Krungthep"/>
        <family val="2"/>
      </rPr>
      <t>﻿</t>
    </r>
    <r>
      <rPr>
        <b/>
        <sz val="12"/>
        <color rgb="FFFF6E23"/>
        <rFont val="Arial"/>
        <family val="2"/>
      </rPr>
      <t>GROSS INVESTMENTS </t>
    </r>
    <r>
      <rPr>
        <b/>
        <vertAlign val="superscript"/>
        <sz val="12"/>
        <color rgb="FFFF6E23"/>
        <rFont val="Arial"/>
        <family val="2"/>
      </rPr>
      <t>(1)</t>
    </r>
  </si>
  <si>
    <r>
      <rPr>
        <sz val="8"/>
        <color theme="1"/>
        <rFont val="Krungthep"/>
        <family val="2"/>
      </rPr>
      <t>﻿</t>
    </r>
    <r>
      <rPr>
        <sz val="8"/>
        <color theme="1"/>
        <rFont val="Arial"/>
        <family val="2"/>
      </rPr>
      <t>(1) Personnel expenses and number of employees of fully-consolidated subsidiaries.</t>
    </r>
  </si>
  <si>
    <t>Exploration &amp; Production</t>
  </si>
  <si>
    <t>By business segment excluding inter-segment sales</t>
  </si>
  <si>
    <t>Current income taxes</t>
  </si>
  <si>
    <t>Non-current assets</t>
  </si>
  <si>
    <r>
      <rPr>
        <b/>
        <sz val="9"/>
        <rFont val="Arial"/>
        <family val="2"/>
      </rPr>
      <t>Loan repayment schedule </t>
    </r>
    <r>
      <rPr>
        <b/>
        <vertAlign val="superscript"/>
        <sz val="9"/>
        <rFont val="Arial"/>
        <family val="2"/>
      </rPr>
      <t>(1)</t>
    </r>
  </si>
  <si>
    <t>U.S. dollar</t>
  </si>
  <si>
    <t>Fixed rate</t>
  </si>
  <si>
    <t>Issuance (repayment) of shares:</t>
  </si>
  <si>
    <r>
      <rPr>
        <sz val="8"/>
        <color theme="1"/>
        <rFont val="Arial"/>
        <family val="2"/>
      </rPr>
      <t>(1) Including acquisitions and increases in non-current loans.</t>
    </r>
  </si>
  <si>
    <r>
      <rPr>
        <sz val="9"/>
        <rFont val="Arial"/>
        <family val="2"/>
      </rPr>
      <t>Wages and salaries (including social charges)</t>
    </r>
  </si>
  <si>
    <r>
      <rPr>
        <sz val="8"/>
        <color theme="1"/>
        <rFont val="Arial"/>
        <family val="2"/>
      </rPr>
      <t>(1) Personnel expenses and number of employees of fully-consolidated subsidiaries.</t>
    </r>
  </si>
  <si>
    <t>Year-end Brent price ($/b)</t>
  </si>
  <si>
    <t>Average Brent price ($/b)</t>
  </si>
  <si>
    <t>Year 2016</t>
  </si>
  <si>
    <t>Liabilities directly associated with the assets classified as held for sale</t>
  </si>
  <si>
    <t>Total liabilities</t>
  </si>
  <si>
    <t>Net income 2016</t>
  </si>
  <si>
    <t>As of December 31, 2016</t>
  </si>
  <si>
    <t>Asset impairment of charges</t>
  </si>
  <si>
    <t>Non-current financial assets</t>
  </si>
  <si>
    <r>
      <rPr>
        <sz val="8"/>
        <color theme="1"/>
        <rFont val="Krungthep"/>
        <family val="2"/>
      </rPr>
      <t>﻿</t>
    </r>
    <r>
      <rPr>
        <sz val="8"/>
        <color theme="1"/>
        <rFont val="Arial"/>
        <family val="2"/>
      </rPr>
      <t>(2) Consolidated subsidiaries excluding fixed margin and buy-back contracts and including hydrocarbon production overlifting</t>
    </r>
    <r>
      <rPr>
        <sz val="8"/>
        <color theme="1"/>
        <rFont val="Monaco"/>
        <family val="2"/>
      </rPr>
      <t>⁠</t>
    </r>
    <r>
      <rPr>
        <sz val="8"/>
        <color theme="1"/>
        <rFont val="Arial"/>
        <family val="2"/>
      </rPr>
      <t>/</t>
    </r>
    <r>
      <rPr>
        <sz val="8"/>
        <color theme="1"/>
        <rFont val="Monaco"/>
        <family val="2"/>
      </rPr>
      <t>⁠</t>
    </r>
    <r>
      <rPr>
        <sz val="8"/>
        <color theme="1"/>
        <rFont val="Arial"/>
        <family val="2"/>
      </rPr>
      <t>underlifting position valued at market price.</t>
    </r>
  </si>
  <si>
    <t>Depreciation, depletion, amortization and impairment</t>
  </si>
  <si>
    <t>Depreciation, depletion and impairment of tangible assets and mineral interests</t>
  </si>
  <si>
    <t>Financial income and expense from cash and cash equivalents</t>
  </si>
  <si>
    <r>
      <t>Adjusted net operating income from business segments</t>
    </r>
    <r>
      <rPr>
        <b/>
        <vertAlign val="superscript"/>
        <sz val="9"/>
        <rFont val="Arial"/>
        <family val="2"/>
      </rPr>
      <t>(1)</t>
    </r>
  </si>
  <si>
    <t>(1) Adjusted results are defined as income at replacement cost, excluding non-recurring items, and excluding the impact of fair value changes.</t>
  </si>
  <si>
    <t>SHARE INFORMATION</t>
  </si>
  <si>
    <t>Treasury Shares</t>
  </si>
  <si>
    <t>Price per share (€)</t>
  </si>
  <si>
    <t>High</t>
  </si>
  <si>
    <t>Low</t>
  </si>
  <si>
    <t>Year-end</t>
  </si>
  <si>
    <t>Price per ADR ($)</t>
  </si>
  <si>
    <t>Billion €</t>
  </si>
  <si>
    <t>Billion $</t>
  </si>
  <si>
    <t>Trading volume (daily average)</t>
  </si>
  <si>
    <t>Euronext Paris</t>
  </si>
  <si>
    <t>New York Stock Exchange (number of ADRs)</t>
  </si>
  <si>
    <t>Dividend per share (€)</t>
  </si>
  <si>
    <t>Dividend per ADR ($)</t>
  </si>
  <si>
    <t xml:space="preserve">NOTE ON FINANCIAL STATEMENTS </t>
  </si>
  <si>
    <t>Year 2017</t>
  </si>
  <si>
    <t>As of December 31, 2017</t>
  </si>
  <si>
    <t>Exploration &amp; Production</t>
  </si>
  <si>
    <t>Total Exploration &amp; Production properties</t>
  </si>
  <si>
    <t>Average euro/dollar (€/$)</t>
  </si>
  <si>
    <r>
      <t>Adjusted fully diluted earnings per share</t>
    </r>
    <r>
      <rPr>
        <vertAlign val="superscript"/>
        <sz val="9"/>
        <rFont val="Arial"/>
        <family val="2"/>
      </rPr>
      <t xml:space="preserve"> </t>
    </r>
    <r>
      <rPr>
        <sz val="9"/>
        <rFont val="Arial"/>
        <family val="2"/>
      </rPr>
      <t>($)</t>
    </r>
    <r>
      <rPr>
        <vertAlign val="superscript"/>
        <sz val="9"/>
        <rFont val="Arial"/>
        <family val="2"/>
      </rPr>
      <t>(1)</t>
    </r>
  </si>
  <si>
    <t>Year 2018</t>
  </si>
  <si>
    <t>Net income 2017</t>
  </si>
  <si>
    <t>Net income 2018</t>
  </si>
  <si>
    <t>As of December 31, 2018</t>
  </si>
  <si>
    <t>Year-⁠end</t>
  </si>
  <si>
    <r>
      <t>Adjusted fully-diluted earnings per share ($)</t>
    </r>
    <r>
      <rPr>
        <b/>
        <vertAlign val="superscript"/>
        <sz val="9"/>
        <rFont val="Arial"/>
        <family val="2"/>
      </rPr>
      <t>(1)(2)</t>
    </r>
  </si>
  <si>
    <r>
      <t>Dividend per share (€)</t>
    </r>
    <r>
      <rPr>
        <b/>
        <vertAlign val="superscript"/>
        <sz val="9"/>
        <rFont val="Arial"/>
        <family val="2"/>
      </rPr>
      <t>(2)</t>
    </r>
  </si>
  <si>
    <r>
      <t>Dividend per ADR ($)</t>
    </r>
    <r>
      <rPr>
        <b/>
        <vertAlign val="superscript"/>
        <sz val="9"/>
        <rFont val="Arial"/>
        <family val="2"/>
      </rPr>
      <t>(2)</t>
    </r>
  </si>
  <si>
    <t>Return on Equity (ROE)</t>
  </si>
  <si>
    <t>(2) Based on the fully-diluted weighted-average number of common shares outstanding during the period.</t>
  </si>
  <si>
    <t>Year-end euro/dollar (€/$)</t>
  </si>
  <si>
    <r>
      <t>Variable Cost Margin-Refining Europe, VCM ($/t) </t>
    </r>
    <r>
      <rPr>
        <vertAlign val="superscript"/>
        <sz val="9"/>
        <rFont val="Arial"/>
        <family val="2"/>
      </rPr>
      <t>(1)</t>
    </r>
  </si>
  <si>
    <t>Integrated Gas, Renewables &amp; Power</t>
  </si>
  <si>
    <t>Total Upstream</t>
  </si>
  <si>
    <t>Year 2019</t>
  </si>
  <si>
    <t>Net income 2019</t>
  </si>
  <si>
    <t>As of December 31, 2019</t>
  </si>
  <si>
    <r>
      <t>Adjusted net income Group Share</t>
    </r>
    <r>
      <rPr>
        <b/>
        <vertAlign val="superscript"/>
        <sz val="9"/>
        <rFont val="Arial"/>
        <family val="2"/>
      </rPr>
      <t>(1)</t>
    </r>
  </si>
  <si>
    <r>
      <t>Adjusted net operating income from business segments</t>
    </r>
    <r>
      <rPr>
        <b/>
        <vertAlign val="superscript"/>
        <sz val="9"/>
        <rFont val="Arial"/>
        <family val="2"/>
      </rPr>
      <t> (1)</t>
    </r>
  </si>
  <si>
    <r>
      <rPr>
        <sz val="8"/>
        <color rgb="FF000000"/>
        <rFont val="Krungthep"/>
        <family val="2"/>
      </rPr>
      <t>﻿</t>
    </r>
    <r>
      <rPr>
        <sz val="8"/>
        <color rgb="FF000000"/>
        <rFont val="Arial"/>
        <family val="2"/>
      </rPr>
      <t xml:space="preserve">(1) </t>
    </r>
    <r>
      <rPr>
        <sz val="8"/>
        <color rgb="FF000000"/>
        <rFont val="Arial"/>
        <family val="2"/>
      </rPr>
      <t>Adjusted results are defined as income at replacement cost, excluding non-recurring items, and excluding the impact of fair value changes.</t>
    </r>
  </si>
  <si>
    <r>
      <t>Adjusted operating income from business segments</t>
    </r>
    <r>
      <rPr>
        <b/>
        <vertAlign val="superscript"/>
        <sz val="9"/>
        <rFont val="Arial"/>
        <family val="2"/>
      </rPr>
      <t> (1)</t>
    </r>
  </si>
  <si>
    <r>
      <rPr>
        <b/>
        <sz val="12"/>
        <color rgb="FFFF6E23"/>
        <rFont val="Krungthep"/>
        <family val="2"/>
      </rPr>
      <t>﻿</t>
    </r>
    <r>
      <rPr>
        <b/>
        <sz val="12"/>
        <color rgb="FFFF6E23"/>
        <rFont val="Arial"/>
        <family val="2"/>
      </rPr>
      <t>ORGANIC INVESTMENTS</t>
    </r>
    <r>
      <rPr>
        <b/>
        <vertAlign val="superscript"/>
        <sz val="12"/>
        <color rgb="FFFF6E23"/>
        <rFont val="Arial"/>
        <family val="2"/>
      </rPr>
      <t> (1)</t>
    </r>
    <r>
      <rPr>
        <b/>
        <sz val="12"/>
        <color rgb="FFFF6E23"/>
        <rFont val="Arial"/>
        <family val="2"/>
      </rPr>
      <t xml:space="preserve"> BY BUSINESS SEGMENT</t>
    </r>
  </si>
  <si>
    <r>
      <rPr>
        <vertAlign val="superscript"/>
        <sz val="8"/>
        <color theme="1"/>
        <rFont val="Arial"/>
        <family val="2"/>
      </rPr>
      <t>(1)</t>
    </r>
    <r>
      <rPr>
        <sz val="8"/>
        <color theme="1"/>
        <rFont val="Arial"/>
        <family val="2"/>
      </rPr>
      <t xml:space="preserve"> Organic investments = net investments, excluding acquisitions, divestments and other operations with non-controlling interests.</t>
    </r>
  </si>
  <si>
    <t>MARKET ENVIRONMENT</t>
  </si>
  <si>
    <t>OPERATIONAL HIGHLIGHTS BY QUARTER</t>
  </si>
  <si>
    <r>
      <t>1</t>
    </r>
    <r>
      <rPr>
        <b/>
        <vertAlign val="superscript"/>
        <sz val="10"/>
        <color theme="1"/>
        <rFont val="Arial"/>
        <family val="2"/>
      </rPr>
      <t>st</t>
    </r>
  </si>
  <si>
    <r>
      <t>2</t>
    </r>
    <r>
      <rPr>
        <b/>
        <vertAlign val="superscript"/>
        <sz val="10"/>
        <color theme="1"/>
        <rFont val="Arial"/>
        <family val="2"/>
      </rPr>
      <t>nd</t>
    </r>
  </si>
  <si>
    <r>
      <t>3</t>
    </r>
    <r>
      <rPr>
        <b/>
        <vertAlign val="superscript"/>
        <sz val="10"/>
        <color theme="1"/>
        <rFont val="Arial"/>
        <family val="2"/>
      </rPr>
      <t>rd</t>
    </r>
  </si>
  <si>
    <r>
      <t>4</t>
    </r>
    <r>
      <rPr>
        <b/>
        <vertAlign val="superscript"/>
        <sz val="10"/>
        <color theme="1"/>
        <rFont val="Arial"/>
        <family val="2"/>
      </rPr>
      <t>th</t>
    </r>
  </si>
  <si>
    <t>FINANCIAL HIGHLIGHTS BY QUARTER</t>
  </si>
  <si>
    <t>MARKET ENVIRONMENT AND PRICE REALIZATIONS</t>
  </si>
  <si>
    <t>CONSOLIDATED STATEMENT OF INCOME</t>
  </si>
  <si>
    <t>SALES</t>
  </si>
  <si>
    <t>DEPRECIATION, DEPLETION &amp; IMPAIRMENT OF TANGIBLE ASSETS AND MINERAL INTERESTS BY BUSINESS SEGMENT</t>
  </si>
  <si>
    <t>EQUITY IN INCOME/(LOSS) OF AFFILIATES BY BUSINESS SEGMENT</t>
  </si>
  <si>
    <t>ADJUSTMENT ITEMS TO OPERATING INCOME BY BUSINESS SEGMENT</t>
  </si>
  <si>
    <t>ADJUSTMENT ITEMS TO NET INCOME, GROUPE SHARE BY BUSINESS SEGMENT</t>
  </si>
  <si>
    <t>CONSOLIDATED BALANCE SHEET</t>
  </si>
  <si>
    <t>NET TANGIBLE &amp; INTANGIBLE ASSETS BY BUSINESS SEGMENT</t>
  </si>
  <si>
    <t>PROPERTY, PLANT &amp; EQUIPMENT</t>
  </si>
  <si>
    <t>NON-CURRENT DEBT ANALYSIS</t>
  </si>
  <si>
    <r>
      <t>(in million</t>
    </r>
    <r>
      <rPr>
        <sz val="8"/>
        <color theme="1"/>
        <rFont val="Arial"/>
        <family val="2"/>
      </rPr>
      <t xml:space="preserve"> </t>
    </r>
    <r>
      <rPr>
        <sz val="8"/>
        <color theme="1"/>
        <rFont val="Arial Italic"/>
      </rPr>
      <t>dollars</t>
    </r>
    <r>
      <rPr>
        <i/>
        <sz val="8"/>
        <color theme="1"/>
        <rFont val="Arial Italic"/>
        <family val="2"/>
      </rPr>
      <t xml:space="preserve">, </t>
    </r>
    <r>
      <rPr>
        <i/>
        <sz val="8"/>
        <color theme="1"/>
        <rFont val="Arial"/>
        <family val="2"/>
      </rPr>
      <t>except percent)</t>
    </r>
  </si>
  <si>
    <r>
      <t xml:space="preserve">(in million </t>
    </r>
    <r>
      <rPr>
        <sz val="8"/>
        <color theme="1"/>
        <rFont val="Arial Italic"/>
      </rPr>
      <t>dollars</t>
    </r>
    <r>
      <rPr>
        <i/>
        <sz val="8"/>
        <color theme="1"/>
        <rFont val="Arial Italic"/>
        <family val="2"/>
      </rPr>
      <t>,</t>
    </r>
    <r>
      <rPr>
        <i/>
        <sz val="8"/>
        <color theme="1"/>
        <rFont val="Arial"/>
        <family val="2"/>
      </rPr>
      <t xml:space="preserve"> except percent)</t>
    </r>
  </si>
  <si>
    <t>CONSOLIDATED STATEMENT OF CHANGES IN SHAREHOLDERS' EQUITY - GROUP SHARE</t>
  </si>
  <si>
    <r>
      <t xml:space="preserve">(in million </t>
    </r>
    <r>
      <rPr>
        <sz val="8"/>
        <color theme="1"/>
        <rFont val="Arial Italic"/>
      </rPr>
      <t>dollars</t>
    </r>
    <r>
      <rPr>
        <i/>
        <sz val="8"/>
        <color theme="1"/>
        <rFont val="Arial"/>
        <family val="2"/>
      </rPr>
      <t xml:space="preserve"> except percent)</t>
    </r>
  </si>
  <si>
    <t>CAPITAL EMPLOYED BASED ON REPLACEMENT COST BY BUSINESS SEGMENT</t>
  </si>
  <si>
    <t>CAPITAL EMPLOYED</t>
  </si>
  <si>
    <t>ROACE BY BUSINESS SEGMENT</t>
  </si>
  <si>
    <r>
      <t>(1) At replacement cost (excluding after-tax inventory effect). Average Capital Employed = (Capital Employed beginning of the year + Capital Employed end of the year)</t>
    </r>
    <r>
      <rPr>
        <sz val="8"/>
        <color theme="1"/>
        <rFont val="Arial"/>
        <family val="2"/>
      </rPr>
      <t>/</t>
    </r>
    <r>
      <rPr>
        <sz val="8"/>
        <color theme="1"/>
        <rFont val="Arial"/>
        <family val="2"/>
      </rPr>
      <t>2.</t>
    </r>
  </si>
  <si>
    <t>CONSOLIDATED STATEMENT OF CASH FLOW</t>
  </si>
  <si>
    <t>DIVESTMENTS BY BUSINESS SEGMENT</t>
  </si>
  <si>
    <t>NUMBER OF EMPLOYEES</t>
  </si>
  <si>
    <t>﻿(1) Adjusted results are defined as income at replacement cost, excluding non-recurring items, and excluding the impact of fair value changes.</t>
  </si>
  <si>
    <r>
      <t>Variable Cost Margin-Refining Europe, VCM ($/t)</t>
    </r>
    <r>
      <rPr>
        <vertAlign val="superscript"/>
        <sz val="9"/>
        <rFont val="Arial"/>
        <family val="2"/>
      </rPr>
      <t>(1)</t>
    </r>
  </si>
  <si>
    <t>(1) Since 2019, the European refining indicator used by the group is the VCM, which replaced the European Refining Margin Indicator (ERMI). The VCM has not been published for the year 2016.</t>
  </si>
  <si>
    <t>Year 2020</t>
  </si>
  <si>
    <r>
      <t>1,555</t>
    </r>
    <r>
      <rPr>
        <vertAlign val="superscript"/>
        <sz val="9"/>
        <rFont val="Arial"/>
        <family val="2"/>
      </rPr>
      <t>(1)</t>
    </r>
  </si>
  <si>
    <r>
      <t>1,288</t>
    </r>
    <r>
      <rPr>
        <vertAlign val="superscript"/>
        <sz val="9"/>
        <rFont val="Arial"/>
        <family val="2"/>
      </rPr>
      <t>(3)</t>
    </r>
  </si>
  <si>
    <r>
      <t>1,364</t>
    </r>
    <r>
      <rPr>
        <vertAlign val="superscript"/>
        <sz val="9"/>
        <rFont val="Arial"/>
        <family val="2"/>
      </rPr>
      <t>(5)</t>
    </r>
  </si>
  <si>
    <r>
      <t>2,747</t>
    </r>
    <r>
      <rPr>
        <vertAlign val="superscript"/>
        <sz val="9"/>
        <rFont val="Arial"/>
        <family val="2"/>
      </rPr>
      <t>(7)</t>
    </r>
  </si>
  <si>
    <r>
      <t>1,077</t>
    </r>
    <r>
      <rPr>
        <vertAlign val="superscript"/>
        <sz val="9"/>
        <rFont val="Arial"/>
        <family val="2"/>
      </rPr>
      <t>(9)</t>
    </r>
  </si>
  <si>
    <r>
      <t>1,335</t>
    </r>
    <r>
      <rPr>
        <vertAlign val="superscript"/>
        <sz val="9"/>
        <rFont val="Arial"/>
        <family val="2"/>
      </rPr>
      <t>(2)</t>
    </r>
  </si>
  <si>
    <r>
      <t>795</t>
    </r>
    <r>
      <rPr>
        <vertAlign val="superscript"/>
        <sz val="9"/>
        <rFont val="Arial"/>
        <family val="2"/>
      </rPr>
      <t>(4)</t>
    </r>
  </si>
  <si>
    <r>
      <t>70</t>
    </r>
    <r>
      <rPr>
        <vertAlign val="superscript"/>
        <sz val="9"/>
        <rFont val="Arial"/>
        <family val="2"/>
      </rPr>
      <t>(6)</t>
    </r>
  </si>
  <si>
    <r>
      <t>1,106</t>
    </r>
    <r>
      <rPr>
        <vertAlign val="superscript"/>
        <sz val="9"/>
        <rFont val="Arial"/>
        <family val="2"/>
      </rPr>
      <t>(8)</t>
    </r>
  </si>
  <si>
    <r>
      <t>491</t>
    </r>
    <r>
      <rPr>
        <vertAlign val="superscript"/>
        <sz val="9"/>
        <rFont val="Arial"/>
        <family val="2"/>
      </rPr>
      <t>(10)</t>
    </r>
  </si>
  <si>
    <r>
      <rPr>
        <sz val="8"/>
        <color theme="1"/>
        <rFont val="Krungthep"/>
        <family val="2"/>
      </rPr>
      <t>﻿</t>
    </r>
    <r>
      <rPr>
        <sz val="8"/>
        <color theme="1"/>
        <rFont val="Arial"/>
        <family val="2"/>
      </rPr>
      <t>(1) As of December 31, 2020 accumulated depreciation, depletion and amortization amounted to 192,143 M$.</t>
    </r>
  </si>
  <si>
    <t>2026 and beyond</t>
  </si>
  <si>
    <r>
      <t>24,207</t>
    </r>
    <r>
      <rPr>
        <vertAlign val="superscript"/>
        <sz val="9"/>
        <rFont val="Arial"/>
        <family val="2"/>
      </rPr>
      <t>(5)</t>
    </r>
  </si>
  <si>
    <r>
      <t>19,910</t>
    </r>
    <r>
      <rPr>
        <vertAlign val="superscript"/>
        <sz val="9"/>
        <rFont val="Arial"/>
        <family val="2"/>
      </rPr>
      <t>(4)</t>
    </r>
  </si>
  <si>
    <r>
      <t>20,860</t>
    </r>
    <r>
      <rPr>
        <vertAlign val="superscript"/>
        <sz val="9"/>
        <rFont val="Arial"/>
        <family val="2"/>
      </rPr>
      <t>(3)</t>
    </r>
  </si>
  <si>
    <r>
      <t>23,607</t>
    </r>
    <r>
      <rPr>
        <vertAlign val="superscript"/>
        <sz val="9"/>
        <rFont val="Arial"/>
        <family val="2"/>
      </rPr>
      <t>(2)</t>
    </r>
  </si>
  <si>
    <t>(2) 2022 and after.</t>
  </si>
  <si>
    <t>(3) 2023 and after.</t>
  </si>
  <si>
    <t>(4) 2024 and after.</t>
  </si>
  <si>
    <t>(5) 2025 and after.</t>
  </si>
  <si>
    <t>As of January 1, 2016</t>
  </si>
  <si>
    <t>Net income 2020</t>
  </si>
  <si>
    <t>As of December 31, 2020</t>
  </si>
  <si>
    <r>
      <t>Sales of treasury shares</t>
    </r>
    <r>
      <rPr>
        <vertAlign val="superscript"/>
        <sz val="9"/>
        <rFont val="Arial"/>
        <family val="2"/>
      </rPr>
      <t>(1)</t>
    </r>
  </si>
  <si>
    <t>Shares outstanding (as of December 31)</t>
  </si>
  <si>
    <t>Market capitalization at year-end, computed on shares outstanding</t>
  </si>
  <si>
    <t>(1) Excluding treasury shares, cancelled in the consolidated equity pursuant to IFRS rules.</t>
  </si>
  <si>
    <t>(3) Adjusted results are defined as income at replacement cost, excluding non-⁠recurring items, and excluding the impact of fair value changes.</t>
  </si>
  <si>
    <r>
      <t>Fully-diluted weighted-average number of shares</t>
    </r>
    <r>
      <rPr>
        <vertAlign val="superscript"/>
        <sz val="9"/>
        <rFont val="Arial"/>
        <family val="2"/>
      </rPr>
      <t>(1)(2)</t>
    </r>
  </si>
  <si>
    <r>
      <t>Shares on a fully-diluted basis (as of December 31)</t>
    </r>
    <r>
      <rPr>
        <vertAlign val="superscript"/>
        <sz val="9"/>
        <rFont val="Arial"/>
        <family val="2"/>
      </rPr>
      <t>(1)</t>
    </r>
  </si>
  <si>
    <r>
      <t>Adjusted fully-diluted earnings per share ($)</t>
    </r>
    <r>
      <rPr>
        <vertAlign val="superscript"/>
        <sz val="9"/>
        <rFont val="Arial"/>
        <family val="2"/>
      </rPr>
      <t>(3)</t>
    </r>
  </si>
  <si>
    <r>
      <t>Fully-diluted weighted-average number of shares</t>
    </r>
    <r>
      <rPr>
        <vertAlign val="superscript"/>
        <sz val="9"/>
        <rFont val="Arial"/>
        <family val="2"/>
      </rPr>
      <t>(2)</t>
    </r>
  </si>
  <si>
    <r>
      <rPr>
        <sz val="8"/>
        <color theme="1"/>
        <rFont val="Krungthep"/>
        <family val="2"/>
      </rPr>
      <t>﻿</t>
    </r>
    <r>
      <rPr>
        <sz val="8"/>
        <color theme="1"/>
        <rFont val="Arial"/>
        <family val="2"/>
      </rPr>
      <t>(1) Since 2019, the European refining indicator used by the Group is the VCM, which replaced the European Refining Margin Indicator (ERMI). The VCM has not been published for the year 2016.</t>
    </r>
  </si>
  <si>
    <t>Asset impairment charges</t>
  </si>
  <si>
    <t>(1) Non-current financial assets are not included.</t>
  </si>
  <si>
    <t>Other operations with non-controlling interests</t>
  </si>
  <si>
    <t>Dividend paid:</t>
  </si>
  <si>
    <t>– Non-controlling shareholders</t>
  </si>
  <si>
    <t>Other transactions with non-controlling interest</t>
  </si>
  <si>
    <t>Increase (decrease) in current borrowings</t>
  </si>
  <si>
    <t>Increase (decrease) in current financial assets and liabilities</t>
  </si>
  <si>
    <t>Net issuance (repayment) of perpetual subordinated notes</t>
  </si>
  <si>
    <t>Cash flow from/(used in) financing activities</t>
  </si>
  <si>
    <t>Certain figures for years 2018 and 2017 have been restated in order to reflect this organization. 2016  business segment data have not been restated therefore Upstream includes Exploration &amp; production and Integrated Gas, Renewable &amp; Power.</t>
  </si>
  <si>
    <t>NET-DEBT-TO- EQUITY RATIO EXCLUDING LEASES</t>
  </si>
  <si>
    <r>
      <t>Net-debt-to-equity ratio excluding leases</t>
    </r>
    <r>
      <rPr>
        <b/>
        <vertAlign val="superscript"/>
        <sz val="9"/>
        <color rgb="FF3876AF"/>
        <rFont val="Arial"/>
        <family val="2"/>
      </rPr>
      <t>(1)</t>
    </r>
  </si>
  <si>
    <t>﻿(1) excluding leases receivables and leases debt.</t>
  </si>
  <si>
    <r>
      <rPr>
        <b/>
        <sz val="12"/>
        <color rgb="FFFF6E23"/>
        <rFont val="Lucida Sans Unicode"/>
        <family val="2"/>
      </rPr>
      <t>﻿</t>
    </r>
    <r>
      <rPr>
        <b/>
        <sz val="12"/>
        <color rgb="FFFF6E23"/>
        <rFont val="Arial Bold"/>
        <family val="2"/>
      </rPr>
      <t>FINANCIAL HIGHLIGHTS</t>
    </r>
  </si>
  <si>
    <r>
      <t>Adjusted net operating income </t>
    </r>
    <r>
      <rPr>
        <vertAlign val="superscript"/>
        <sz val="9"/>
        <rFont val="Arial"/>
        <family val="2"/>
      </rPr>
      <t>(1)</t>
    </r>
  </si>
  <si>
    <r>
      <t>Gross investments</t>
    </r>
    <r>
      <rPr>
        <vertAlign val="superscript"/>
        <sz val="9"/>
        <rFont val="Arial"/>
        <family val="2"/>
      </rPr>
      <t> (2)</t>
    </r>
  </si>
  <si>
    <r>
      <t>Organic investments</t>
    </r>
    <r>
      <rPr>
        <vertAlign val="superscript"/>
        <sz val="9"/>
        <rFont val="Arial"/>
        <family val="2"/>
      </rPr>
      <t> (3)</t>
    </r>
  </si>
  <si>
    <r>
      <t>Cash flow from operating activities</t>
    </r>
    <r>
      <rPr>
        <vertAlign val="superscript"/>
        <sz val="9"/>
        <rFont val="Arial"/>
        <family val="2"/>
      </rPr>
      <t> (4)</t>
    </r>
  </si>
  <si>
    <r>
      <t>Cash flow from operations before working capital changes w/o financial charges (DACF)</t>
    </r>
    <r>
      <rPr>
        <vertAlign val="superscript"/>
        <sz val="9"/>
        <rFont val="Arial"/>
        <family val="2"/>
      </rPr>
      <t> (5)</t>
    </r>
  </si>
  <si>
    <t>(1) Adjusted results are defined as income using replacement cost, adjusted for special items, excluding the impact of changes for fair value.</t>
  </si>
  <si>
    <t>(2) Including acquisitions and increases in non current-loans.</t>
  </si>
  <si>
    <t>(3) Organic investments = net investments, excluding acquisitions, divestments and other operations with non-controlling interests.</t>
  </si>
  <si>
    <t>(4) Excluding financial charges, except those related to leases.</t>
  </si>
  <si>
    <t>(5) DACF = debt adjusted cash flow, is defined as operating cash flow before working capital changes and without financial charges. 2018 and 2019 data restated.</t>
  </si>
  <si>
    <t>HYDROCARBON PRODUCTION AND LNG SALES</t>
  </si>
  <si>
    <t>Hydrocarbon production</t>
  </si>
  <si>
    <t>iGRP (kboe/d)</t>
  </si>
  <si>
    <t>Liquids (kb/d)</t>
  </si>
  <si>
    <r>
      <t xml:space="preserve">Gas (Mcf/d) </t>
    </r>
    <r>
      <rPr>
        <vertAlign val="superscript"/>
        <sz val="9"/>
        <rFont val="Arial"/>
        <family val="2"/>
      </rPr>
      <t>(1)</t>
    </r>
  </si>
  <si>
    <r>
      <t xml:space="preserve">LNG </t>
    </r>
    <r>
      <rPr>
        <i/>
        <sz val="8"/>
        <color theme="1"/>
        <rFont val="Arial"/>
        <family val="2"/>
      </rPr>
      <t>(Mt)</t>
    </r>
  </si>
  <si>
    <t>Overall LNG sales</t>
  </si>
  <si>
    <r>
      <t>Including sales from equity production</t>
    </r>
    <r>
      <rPr>
        <vertAlign val="superscript"/>
        <sz val="9"/>
        <rFont val="Arial"/>
        <family val="2"/>
      </rPr>
      <t> (2)</t>
    </r>
  </si>
  <si>
    <t>﻿(1) 2019 Data restated.</t>
  </si>
  <si>
    <t>RENEWABLES &amp; ELECTRICITY</t>
  </si>
  <si>
    <t>Solar (GW)</t>
  </si>
  <si>
    <t>Wind (GW)</t>
  </si>
  <si>
    <t>Biogas and hydroelectricity (GW)</t>
  </si>
  <si>
    <r>
      <t>Combined-cycle gas power plants – Europe (GW)</t>
    </r>
    <r>
      <rPr>
        <vertAlign val="superscript"/>
        <sz val="9"/>
        <rFont val="Arial"/>
        <family val="2"/>
      </rPr>
      <t> (2)</t>
    </r>
  </si>
  <si>
    <t>Combined-cycle gas power plants – Rest of the world (Taweelah, UAE) (GW)</t>
  </si>
  <si>
    <r>
      <t>Net power production (TWh)</t>
    </r>
    <r>
      <rPr>
        <vertAlign val="superscript"/>
        <sz val="9"/>
        <rFont val="Arial"/>
        <family val="2"/>
      </rPr>
      <t xml:space="preserve"> (3)</t>
    </r>
  </si>
  <si>
    <t>including power production from renewables (TWh)</t>
  </si>
  <si>
    <r>
      <t xml:space="preserve">Clients power - BtB and BtC (millions) </t>
    </r>
    <r>
      <rPr>
        <vertAlign val="superscript"/>
        <sz val="9"/>
        <rFont val="Arial"/>
        <family val="2"/>
      </rPr>
      <t>(1)</t>
    </r>
  </si>
  <si>
    <r>
      <t xml:space="preserve">Clients gas - BtB and BtC (millions) </t>
    </r>
    <r>
      <rPr>
        <vertAlign val="superscript"/>
        <sz val="9"/>
        <rFont val="Arial"/>
        <family val="2"/>
      </rPr>
      <t>(1)</t>
    </r>
  </si>
  <si>
    <t>Sales power - BtB and BtC (TWh)</t>
  </si>
  <si>
    <t>Sales gas - BtB and BtC (TWh)</t>
  </si>
  <si>
    <t>(1) Capacity at end of period.</t>
  </si>
  <si>
    <t>(2) Including Normandy refinery cogeneration unit, part of Refining &amp; Chemicals.</t>
  </si>
  <si>
    <t>(3) Solar, wind, biogas, hydroelectric and combined-cycle gas turbine (CCGT) plants.</t>
  </si>
  <si>
    <r>
      <t>LNG SALES FROM EQUITY PRODUCTION</t>
    </r>
    <r>
      <rPr>
        <b/>
        <vertAlign val="superscript"/>
        <sz val="12"/>
        <color rgb="FFFF6E23"/>
        <rFont val="Arial"/>
        <family val="2"/>
      </rPr>
      <t>(1)</t>
    </r>
  </si>
  <si>
    <t>(kt/y)</t>
  </si>
  <si>
    <t>Nigeria (NLNG)</t>
  </si>
  <si>
    <r>
      <t>Indonesia (Bontang)</t>
    </r>
    <r>
      <rPr>
        <vertAlign val="superscript"/>
        <sz val="9"/>
        <rFont val="Arial"/>
        <family val="2"/>
      </rPr>
      <t> (2)</t>
    </r>
  </si>
  <si>
    <t>Gladstone LNG</t>
  </si>
  <si>
    <t>Qatar (Qatargas 2 T5)</t>
  </si>
  <si>
    <t>Qatar (Qatargas 1)</t>
  </si>
  <si>
    <t>Norway (Snøhvit)</t>
  </si>
  <si>
    <t>Angola LNG</t>
  </si>
  <si>
    <r>
      <t>Oman</t>
    </r>
    <r>
      <rPr>
        <vertAlign val="superscript"/>
        <sz val="9"/>
        <rFont val="Arial"/>
        <family val="2"/>
      </rPr>
      <t> (3)</t>
    </r>
  </si>
  <si>
    <t>Abu Dhabi (ADNOC LNG)</t>
  </si>
  <si>
    <r>
      <t>Yamal LNG</t>
    </r>
    <r>
      <rPr>
        <vertAlign val="superscript"/>
        <sz val="9"/>
        <rFont val="Arial"/>
        <family val="2"/>
      </rPr>
      <t> (4)</t>
    </r>
  </si>
  <si>
    <t>Egyptian LNG T1</t>
  </si>
  <si>
    <t>Ichthys LNG</t>
  </si>
  <si>
    <t>Cameron LNG</t>
  </si>
  <si>
    <t>(2) 2017 data restated to reflect volume estimates for Bontang LNG based on the 2016 SEC coefficient.</t>
  </si>
  <si>
    <t>(3) Includes both Oman LNG &amp; Qalhat LNG.</t>
  </si>
  <si>
    <t>(GW)</t>
  </si>
  <si>
    <t>Gross</t>
  </si>
  <si>
    <t>Total EREN</t>
  </si>
  <si>
    <t>(1) Group share.</t>
  </si>
  <si>
    <t>(2) Including SunPower.</t>
  </si>
  <si>
    <t>Solar</t>
  </si>
  <si>
    <t>Middle East</t>
  </si>
  <si>
    <t>South America</t>
  </si>
  <si>
    <t>India</t>
  </si>
  <si>
    <t>Onshore wind</t>
  </si>
  <si>
    <t>Offshore wind</t>
  </si>
  <si>
    <t>In operation</t>
  </si>
  <si>
    <t>In construction</t>
  </si>
  <si>
    <t>In development to 2025</t>
  </si>
  <si>
    <t>Gross capacity covered by PPA (GW)</t>
  </si>
  <si>
    <t>Europe</t>
  </si>
  <si>
    <t>X</t>
  </si>
  <si>
    <t>Asia</t>
  </si>
  <si>
    <t>Rest of the World</t>
  </si>
  <si>
    <t>X: not disclosed, capacity &lt;0.2GW.</t>
  </si>
  <si>
    <t>INSTALLED GROSS CAPACITY OF ELECTRICITY GENERATION FROM COMBINED-CYCLE GAS POWER PLANTS</t>
  </si>
  <si>
    <t>CCGT Bayet (France)</t>
  </si>
  <si>
    <t>CCGT Marcinelle (Belgium)</t>
  </si>
  <si>
    <t>CCGT Pont-sud-Sambre (France)</t>
  </si>
  <si>
    <t>CCGT Toul (France)</t>
  </si>
  <si>
    <t>2 x CCGT Saint-Avold (France)</t>
  </si>
  <si>
    <t>2 x CCGT Castejon (Spain)</t>
  </si>
  <si>
    <r>
      <t xml:space="preserve">Normandy refinery cogeneration unit (France) </t>
    </r>
    <r>
      <rPr>
        <vertAlign val="superscript"/>
        <sz val="9"/>
        <color theme="1"/>
        <rFont val="Arial"/>
        <family val="2"/>
      </rPr>
      <t>(1)</t>
    </r>
  </si>
  <si>
    <r>
      <t xml:space="preserve">Taweelah A1 gas power plant (Abu Dhabi) </t>
    </r>
    <r>
      <rPr>
        <vertAlign val="superscript"/>
        <sz val="9"/>
        <rFont val="Arial"/>
        <family val="2"/>
      </rPr>
      <t>(3)</t>
    </r>
  </si>
  <si>
    <t>(1) Part of Refining &amp; Chemicals.</t>
  </si>
  <si>
    <t>BREAKDOWN OF GAS AND ELECTRICITY SALES IN EUROPE</t>
  </si>
  <si>
    <t>(in millions of B2B and B2C sites)</t>
  </si>
  <si>
    <r>
      <t>2018</t>
    </r>
    <r>
      <rPr>
        <b/>
        <vertAlign val="superscript"/>
        <sz val="10"/>
        <color theme="1"/>
        <rFont val="Arial"/>
        <family val="2"/>
      </rPr>
      <t>(1)</t>
    </r>
  </si>
  <si>
    <t>Belgium</t>
  </si>
  <si>
    <t>United Kingdom</t>
  </si>
  <si>
    <t>Germany</t>
  </si>
  <si>
    <t>The Netherlands</t>
  </si>
  <si>
    <t>Spain</t>
  </si>
  <si>
    <t>(in TWh of delivered electricity)</t>
  </si>
  <si>
    <t>(in TWh of gas supplied)</t>
  </si>
  <si>
    <t>(1) Acquisition of Direct Energie in 2018.</t>
  </si>
  <si>
    <r>
      <t>Adjusted net operating income</t>
    </r>
    <r>
      <rPr>
        <vertAlign val="superscript"/>
        <sz val="9"/>
        <rFont val="Arial"/>
        <family val="2"/>
      </rPr>
      <t> (1)</t>
    </r>
  </si>
  <si>
    <t>(5) DACF = debt adjusted cash flow. Cash flow from operating activities before changes in working capital at replacement cost, without financial charges except those related to leases.</t>
  </si>
  <si>
    <t>PRODUCTION</t>
  </si>
  <si>
    <t>E&amp;P (kboe/d)</t>
  </si>
  <si>
    <r>
      <t xml:space="preserve">Liquids </t>
    </r>
    <r>
      <rPr>
        <i/>
        <sz val="8"/>
        <rFont val="Arial"/>
        <family val="2"/>
      </rPr>
      <t>(kb/d)</t>
    </r>
  </si>
  <si>
    <r>
      <t xml:space="preserve">Gas </t>
    </r>
    <r>
      <rPr>
        <i/>
        <sz val="8"/>
        <rFont val="Arial"/>
        <family val="2"/>
      </rPr>
      <t>(Mcf/d)</t>
    </r>
  </si>
  <si>
    <t xml:space="preserve">  </t>
  </si>
  <si>
    <t>2020</t>
  </si>
  <si>
    <t>2019</t>
  </si>
  <si>
    <r>
      <t xml:space="preserve">Oil (including bitumen) </t>
    </r>
    <r>
      <rPr>
        <i/>
        <sz val="8"/>
        <rFont val="Arial"/>
        <family val="2"/>
      </rPr>
      <t>(kb/d)</t>
    </r>
  </si>
  <si>
    <r>
      <t xml:space="preserve">Gas (including Condensates and associated NGL) </t>
    </r>
    <r>
      <rPr>
        <i/>
        <sz val="8"/>
        <rFont val="Arial"/>
        <family val="2"/>
      </rPr>
      <t>(kboe/d)</t>
    </r>
  </si>
  <si>
    <t>Combined production (Kboe/d)</t>
  </si>
  <si>
    <r>
      <rPr>
        <sz val="8"/>
        <color theme="1"/>
        <rFont val="Arial"/>
        <family val="2"/>
      </rPr>
      <t>(1) Including bitumen.</t>
    </r>
  </si>
  <si>
    <t>(2) Data restated.</t>
  </si>
  <si>
    <r>
      <t>PROVED RESERVES</t>
    </r>
    <r>
      <rPr>
        <b/>
        <vertAlign val="superscript"/>
        <sz val="12"/>
        <color rgb="FFFF6E23"/>
        <rFont val="Arial"/>
        <family val="2"/>
      </rPr>
      <t>(1)</t>
    </r>
  </si>
  <si>
    <r>
      <t xml:space="preserve">Oil (including bitumen) </t>
    </r>
    <r>
      <rPr>
        <i/>
        <sz val="8"/>
        <rFont val="Arial"/>
        <family val="2"/>
      </rPr>
      <t>(Mb)</t>
    </r>
  </si>
  <si>
    <r>
      <t xml:space="preserve">Gas (including Condensates and associated NGL) </t>
    </r>
    <r>
      <rPr>
        <i/>
        <sz val="8"/>
        <rFont val="Arial"/>
        <family val="2"/>
      </rPr>
      <t>(Mboe)</t>
    </r>
  </si>
  <si>
    <t>Total (Mboe)</t>
  </si>
  <si>
    <r>
      <t>Liquids</t>
    </r>
    <r>
      <rPr>
        <i/>
        <sz val="8"/>
        <rFont val="Arial"/>
        <family val="2"/>
      </rPr>
      <t xml:space="preserve"> (Mb)</t>
    </r>
    <r>
      <rPr>
        <vertAlign val="superscript"/>
        <sz val="9"/>
        <rFont val="Arial"/>
        <family val="2"/>
      </rPr>
      <t>(2)</t>
    </r>
  </si>
  <si>
    <r>
      <t xml:space="preserve">Gas </t>
    </r>
    <r>
      <rPr>
        <i/>
        <sz val="8"/>
        <rFont val="Arial"/>
        <family val="2"/>
      </rPr>
      <t>(Bcf)</t>
    </r>
  </si>
  <si>
    <t>(1) Proved reserves are calculated in accordance with the United States Securities and Exchange Commission regulations.</t>
  </si>
  <si>
    <r>
      <rPr>
        <sz val="8"/>
        <color theme="1"/>
        <rFont val="Arial"/>
        <family val="2"/>
      </rPr>
      <t>(2) Including bitumen.</t>
    </r>
  </si>
  <si>
    <t>EUROPE AND CENTRAL ASIA PRODUCTION</t>
  </si>
  <si>
    <r>
      <t xml:space="preserve">Liquids production </t>
    </r>
    <r>
      <rPr>
        <i/>
        <sz val="8"/>
        <rFont val="Arial"/>
        <family val="2"/>
      </rPr>
      <t>(kb/d)</t>
    </r>
  </si>
  <si>
    <r>
      <t xml:space="preserve">Gas production </t>
    </r>
    <r>
      <rPr>
        <i/>
        <sz val="8"/>
        <rFont val="Arial"/>
        <family val="2"/>
      </rPr>
      <t>(Mcf/d)</t>
    </r>
  </si>
  <si>
    <t>AFRICA (EXCL. NORTH AFRICA) PRODUCTION</t>
  </si>
  <si>
    <r>
      <t>737</t>
    </r>
    <r>
      <rPr>
        <vertAlign val="superscript"/>
        <sz val="9"/>
        <rFont val="Arial"/>
        <family val="2"/>
      </rPr>
      <t>(1)</t>
    </r>
  </si>
  <si>
    <t>(1) Data restated.</t>
  </si>
  <si>
    <t>MIDDLE EAST AND NORTH AFRICA PRODUCTION</t>
  </si>
  <si>
    <t>AMERICAS PRODUCTION</t>
  </si>
  <si>
    <t>ASIA-PACIFIC PRODUCTION</t>
  </si>
  <si>
    <r>
      <t>COMBINED LIQUIDS AND GAS PRODUCTION</t>
    </r>
    <r>
      <rPr>
        <b/>
        <vertAlign val="superscript"/>
        <sz val="12"/>
        <color rgb="FFFF6E23"/>
        <rFont val="Arial"/>
        <family val="2"/>
      </rPr>
      <t>(1)(2)</t>
    </r>
  </si>
  <si>
    <t>﻿(in thousands of barrels of oil equivalent per day)</t>
  </si>
  <si>
    <t>﻿Europe and Central Asia</t>
  </si>
  <si>
    <t>Denmark</t>
  </si>
  <si>
    <t>Italy</t>
  </si>
  <si>
    <t>&lt;1</t>
  </si>
  <si>
    <t>Kazakhstan</t>
  </si>
  <si>
    <t>Norway</t>
  </si>
  <si>
    <t>Netherlands</t>
  </si>
  <si>
    <t>Russia</t>
  </si>
  <si>
    <t>Africa (excl. North Africa)</t>
  </si>
  <si>
    <t>Angola</t>
  </si>
  <si>
    <t>The Congo, Republic of</t>
  </si>
  <si>
    <t>Gabon</t>
  </si>
  <si>
    <t>Nigeria</t>
  </si>
  <si>
    <t>Middle East and North Africa</t>
  </si>
  <si>
    <t>Algeria</t>
  </si>
  <si>
    <t>United Arab Emirates</t>
  </si>
  <si>
    <t>Iraq</t>
  </si>
  <si>
    <t>Libya</t>
  </si>
  <si>
    <t>Oman</t>
  </si>
  <si>
    <t>Qatar</t>
  </si>
  <si>
    <t>Americas</t>
  </si>
  <si>
    <t>Argentina</t>
  </si>
  <si>
    <t>Bolivia</t>
  </si>
  <si>
    <t>Brazil</t>
  </si>
  <si>
    <t>Canada</t>
  </si>
  <si>
    <t>Colombia</t>
  </si>
  <si>
    <t>United States</t>
  </si>
  <si>
    <t>Venezuela</t>
  </si>
  <si>
    <t>Asia Pacific</t>
  </si>
  <si>
    <t>Australia</t>
  </si>
  <si>
    <t>Brunei</t>
  </si>
  <si>
    <t>China</t>
  </si>
  <si>
    <t>Indonesia</t>
  </si>
  <si>
    <t xml:space="preserve">                                                                                                                                                                                                                                                                                                                                                                                                                                                                                                             </t>
  </si>
  <si>
    <t>Myanmar</t>
  </si>
  <si>
    <t>Thailand</t>
  </si>
  <si>
    <t>Total production</t>
  </si>
  <si>
    <t>Including share of equity affiliates</t>
  </si>
  <si>
    <t xml:space="preserve">﻿(1) The geographical zones are as follows: Europe and Central Asia; Africa (excluding North Africa); Middle East and North Africa; Americas; and Asia-Pacific. </t>
  </si>
  <si>
    <t>(2) Including fuel gas (500 Mcf/d in 2020, 531 Mcf/d in 2019, 454 Mcf/d in 2018, 473 Mcf/d in 2017, 448 Mcf/d in 2016).</t>
  </si>
  <si>
    <t xml:space="preserve">                                                                                                                            </t>
  </si>
  <si>
    <r>
      <t>LIQUIDS PRODUCTION</t>
    </r>
    <r>
      <rPr>
        <b/>
        <vertAlign val="superscript"/>
        <sz val="12"/>
        <color rgb="FFFF6E23"/>
        <rFont val="Arial"/>
        <family val="2"/>
      </rPr>
      <t>(1)</t>
    </r>
  </si>
  <si>
    <t>(in thousands of barrels per day)</t>
  </si>
  <si>
    <r>
      <t xml:space="preserve">(1) </t>
    </r>
    <r>
      <rPr>
        <sz val="8"/>
        <rFont val="Noteworthy Bold"/>
        <family val="2"/>
      </rPr>
      <t>﻿Liquids consist of crude oil, bitumen, condensates and natural gas liquids (NGL). With respect to bitumen, the Group’s production in Canada consists of bitumen only, and all of the Group’s bitumen production is in Canada. With respect to NGL, the table above does not set forth separate figures for NGL because they represented less than 7.5% of the Group’s total liquids production in each of the years 2016, 2017, 2018, 2019 and 2020.</t>
    </r>
  </si>
  <si>
    <r>
      <t>GAS PRODUCTION</t>
    </r>
    <r>
      <rPr>
        <b/>
        <vertAlign val="superscript"/>
        <sz val="12"/>
        <color rgb="FFFF6E23"/>
        <rFont val="Arial"/>
        <family val="2"/>
      </rPr>
      <t>(1)</t>
    </r>
  </si>
  <si>
    <t>﻿(in millions of cubic feet per day)</t>
  </si>
  <si>
    <r>
      <t>737</t>
    </r>
    <r>
      <rPr>
        <b/>
        <vertAlign val="superscript"/>
        <sz val="9"/>
        <rFont val="Arial"/>
        <family val="2"/>
      </rPr>
      <t>(2)</t>
    </r>
  </si>
  <si>
    <r>
      <t>140</t>
    </r>
    <r>
      <rPr>
        <vertAlign val="superscript"/>
        <sz val="9"/>
        <rFont val="Arial"/>
        <family val="2"/>
      </rPr>
      <t>(2)</t>
    </r>
  </si>
  <si>
    <r>
      <t>2,781</t>
    </r>
    <r>
      <rPr>
        <b/>
        <vertAlign val="superscript"/>
        <sz val="9"/>
        <rFont val="Arial"/>
        <family val="2"/>
      </rPr>
      <t>(2)</t>
    </r>
  </si>
  <si>
    <r>
      <t>90</t>
    </r>
    <r>
      <rPr>
        <vertAlign val="superscript"/>
        <sz val="9"/>
        <rFont val="Arial"/>
        <family val="2"/>
      </rPr>
      <t>(2)</t>
    </r>
  </si>
  <si>
    <t>(1) Including fuel gas (500 Mcf/d in 2020, 531 Mcf/d in 2019, 454 Mcf/d in 2018, 473 Mcf/d in 2017, 448 Mcf/d in 2016).</t>
  </si>
  <si>
    <t>KEY OPERATING RATIOS ON PROVED RESERVES - GROUP</t>
  </si>
  <si>
    <t>(three-year average)</t>
  </si>
  <si>
    <t>2018-2020</t>
  </si>
  <si>
    <t>2017-2019</t>
  </si>
  <si>
    <t>2016-2018</t>
  </si>
  <si>
    <t>2015-2017</t>
  </si>
  <si>
    <t>2014-2016</t>
  </si>
  <si>
    <r>
      <t>Finding costs ($/boe) </t>
    </r>
    <r>
      <rPr>
        <vertAlign val="superscript"/>
        <sz val="9"/>
        <rFont val="Arial"/>
        <family val="2"/>
      </rPr>
      <t>(1)</t>
    </r>
  </si>
  <si>
    <r>
      <t>Reserve replacement costs ($/boe)</t>
    </r>
    <r>
      <rPr>
        <vertAlign val="superscript"/>
        <sz val="9"/>
        <rFont val="Arial"/>
        <family val="2"/>
      </rPr>
      <t> (2)</t>
    </r>
  </si>
  <si>
    <r>
      <t>Reserve replacement rate (%)</t>
    </r>
    <r>
      <rPr>
        <vertAlign val="superscript"/>
        <sz val="9"/>
        <rFont val="Arial"/>
        <family val="2"/>
      </rPr>
      <t> (3) (4)</t>
    </r>
  </si>
  <si>
    <r>
      <t>Organic reserve replacement rate (%)</t>
    </r>
    <r>
      <rPr>
        <vertAlign val="superscript"/>
        <sz val="9"/>
        <rFont val="Arial"/>
        <family val="2"/>
      </rPr>
      <t> (4) (5)</t>
    </r>
  </si>
  <si>
    <t>(in years)</t>
  </si>
  <si>
    <r>
      <t>Reserve life</t>
    </r>
    <r>
      <rPr>
        <vertAlign val="superscript"/>
        <sz val="9"/>
        <rFont val="Arial"/>
        <family val="2"/>
      </rPr>
      <t>(6)</t>
    </r>
  </si>
  <si>
    <r>
      <t>(1)</t>
    </r>
    <r>
      <rPr>
        <sz val="8"/>
        <color theme="1"/>
        <rFont val="Krungthep"/>
        <family val="2"/>
      </rPr>
      <t>﻿</t>
    </r>
    <r>
      <rPr>
        <sz val="8"/>
        <color theme="1"/>
        <rFont val="Arial"/>
        <family val="2"/>
      </rPr>
      <t xml:space="preserve"> (Exploration costs + unproved property acquisition) / (revisions + extensions and discoveries).</t>
    </r>
  </si>
  <si>
    <t>(2) Total costs incurred / (revisions + extensions, discoveries + acquisitions)</t>
  </si>
  <si>
    <t>(3) (Revisions + extensions, discoveries + acquisitions – sales of reserves) / production for the period.</t>
  </si>
  <si>
    <r>
      <rPr>
        <sz val="8"/>
        <color theme="1"/>
        <rFont val="Arial"/>
        <family val="2"/>
      </rPr>
      <t>(4) Including the mechanical effect of changes in oil prices at year-end.</t>
    </r>
  </si>
  <si>
    <t>(5) (Revisions + extensions, discoveries) / production for the period; excluding acquisitions and sales of reserves.</t>
  </si>
  <si>
    <t>(6) Reserves at year-end / production of the year.</t>
  </si>
  <si>
    <t xml:space="preserve">KEY OPERATING RATIOS ON PROVED RESERVES - CONSOLIDATED SUBSIDIARIES </t>
  </si>
  <si>
    <t>(in dollars per barrel of oil equivalent)</t>
  </si>
  <si>
    <r>
      <t>Finding costs</t>
    </r>
    <r>
      <rPr>
        <vertAlign val="superscript"/>
        <sz val="9"/>
        <rFont val="Arial"/>
        <family val="2"/>
      </rPr>
      <t> (1)</t>
    </r>
  </si>
  <si>
    <r>
      <t>Reserve replacement costs</t>
    </r>
    <r>
      <rPr>
        <vertAlign val="superscript"/>
        <sz val="9"/>
        <rFont val="Arial"/>
        <family val="2"/>
      </rPr>
      <t> (2)</t>
    </r>
  </si>
  <si>
    <t>Operating expenses</t>
  </si>
  <si>
    <t>DD&amp;A</t>
  </si>
  <si>
    <r>
      <t>Technical costs</t>
    </r>
    <r>
      <rPr>
        <vertAlign val="superscript"/>
        <sz val="9"/>
        <rFont val="Arial"/>
        <family val="2"/>
      </rPr>
      <t> (3) (4)</t>
    </r>
  </si>
  <si>
    <t>(1) (Exploration costs + unproved property acquisition) / (revisions + extensions, discoveries).</t>
  </si>
  <si>
    <t>(2) Total costs incurred / (revisions + extensions, discoveries + acquisitions).</t>
  </si>
  <si>
    <t>(3) Excluding non-recurring items.</t>
  </si>
  <si>
    <t>(4) (Production costs + exploration costs + DD&amp;A) / production of the year.</t>
  </si>
  <si>
    <t>CHANGES IN OIL, BITUMEN AND GAS RESERVES</t>
  </si>
  <si>
    <t>﻿(in million barrels of oil equivalent)</t>
  </si>
  <si>
    <t>Oil, bitumen and gas reserves - Consolidated subsidiaries</t>
  </si>
  <si>
    <t>Proved developed and undeveloped reserves</t>
  </si>
  <si>
    <t>Europe &amp; Central Asia (excl. Russia)</t>
  </si>
  <si>
    <t>Africa (excluding North Africa)</t>
  </si>
  <si>
    <t>Middle East &amp; North Africa</t>
  </si>
  <si>
    <t>Balance as of December 31, 2015 – Brent at 54.17 $/b</t>
  </si>
  <si>
    <t>Revisions of previous estimates</t>
  </si>
  <si>
    <t>Extensions, discoveries and other</t>
  </si>
  <si>
    <t>Acquisitions of reserves in place</t>
  </si>
  <si>
    <t>Sales of reserves in place</t>
  </si>
  <si>
    <t>Production for the year</t>
  </si>
  <si>
    <t>Balance as of December 31, 2016 – Brent at 42.82 $/b</t>
  </si>
  <si>
    <t>Balance as of December 31, 2017 – Brent at 54.36 $/b</t>
  </si>
  <si>
    <t>Balance as of December 31, 2018 – Brent at 71.43 $/b</t>
  </si>
  <si>
    <t>Balance as of December 31, 2019 – Brent at 62.74 $/b</t>
  </si>
  <si>
    <t>Balance as of December 31, 2020 – Brent at 41.32 $/b</t>
  </si>
  <si>
    <t>Minority interest in proved developed and undeveloped reserves as of</t>
  </si>
  <si>
    <t>December 31, 2016 – Brent at 42.82 $/b</t>
  </si>
  <si>
    <t>December 31, 2017 – Brent at 54.36 $/b</t>
  </si>
  <si>
    <t>December 31, 2018 – Brent at 71.43 $/b</t>
  </si>
  <si>
    <t>December 31, 2019 – Brent at 62.74 $/b</t>
  </si>
  <si>
    <t>December 31, 2020 – Brent at 41.32 $/b</t>
  </si>
  <si>
    <t>(in million barrels of oil equivalent)</t>
  </si>
  <si>
    <t>Oil, bitumen and gas reserves - Equity affiliates</t>
  </si>
  <si>
    <t>(&lt;1)</t>
  </si>
  <si>
    <t>Oil, bitumen and gas reserves - Consolidated subsidiaries and equity affiliates</t>
  </si>
  <si>
    <t>As of December 31, 2016 – Brent at 42.82 $/b</t>
  </si>
  <si>
    <t>Consolidated subsidiaries</t>
  </si>
  <si>
    <t>Equity affiliates</t>
  </si>
  <si>
    <t>Proved developed reserves</t>
  </si>
  <si>
    <t>Proved undeveloped reserves</t>
  </si>
  <si>
    <t>As of December 31, 2017 – Brent at 54.36 $/b</t>
  </si>
  <si>
    <t>﻿As of December 31, 2018 – Brent at 71.43 $/b</t>
  </si>
  <si>
    <t>As of December 31, 2019 – Brent at 62.74 $/b</t>
  </si>
  <si>
    <t>As of December 31, 2020 – Brent at 41.32 $/b</t>
  </si>
  <si>
    <t>CHANGES IN OIL AND BITUMEN RESERVES</t>
  </si>
  <si>
    <t>﻿Oil reserves include crude oil, condensates and natural gas liquids reserves.</t>
  </si>
  <si>
    <t xml:space="preserve"> Consolidated subsidiaries</t>
  </si>
  <si>
    <t>(in millions of barrels)</t>
  </si>
  <si>
    <t>Oil</t>
  </si>
  <si>
    <t>Bitumen</t>
  </si>
  <si>
    <t xml:space="preserve">– </t>
  </si>
  <si>
    <t>Balance as of December 31, 2015 – Brent at 54.17 $/b</t>
  </si>
  <si>
    <t>Balance as of December 31, 2016 – Brent at 42.82 $/b</t>
  </si>
  <si>
    <t>Balance as of December 31, 2017 – Brent at 54.36 $/b</t>
  </si>
  <si>
    <t>Balance as of December 31, 2018 – Brent at 71.43 $/b</t>
  </si>
  <si>
    <t>Balance as of December 31, 2019 – Brent at 62.74 $/b</t>
  </si>
  <si>
    <t>Balance as of December 31, 2020 – Brent at 41.32 $/b</t>
  </si>
  <si>
    <t>Consolidated subsidaries and equity affiliates</t>
  </si>
  <si>
    <t>(in millions of barrels of oil equivalent)</t>
  </si>
  <si>
    <t>As of December 31, 2018 – Brent at 71.43 $/b</t>
  </si>
  <si>
    <t>﻿Proved developed and undeveloped reserves</t>
  </si>
  <si>
    <t>As of December 31, 2019- Brent at 64.74 $/b</t>
  </si>
  <si>
    <t>As of December 31, 2020- Brent at 41.32 $/b</t>
  </si>
  <si>
    <t>CHANGES IN GAS RESERVES</t>
  </si>
  <si>
    <t>(in billion cubic feet)</t>
  </si>
  <si>
    <t>Gas reserves - Consolidated subsidiaries</t>
  </si>
  <si>
    <t>(in billions of cubic feet)</t>
  </si>
  <si>
    <t>Gas reserves - Equity affiliates</t>
  </si>
  <si>
    <r>
      <t>(1)</t>
    </r>
    <r>
      <rPr>
        <vertAlign val="superscript"/>
        <sz val="9"/>
        <rFont val="Arial"/>
        <family val="2"/>
      </rPr>
      <t>(1)</t>
    </r>
  </si>
  <si>
    <r>
      <t>(33)</t>
    </r>
    <r>
      <rPr>
        <vertAlign val="superscript"/>
        <sz val="9"/>
        <rFont val="Arial"/>
        <family val="2"/>
      </rPr>
      <t>(1)</t>
    </r>
  </si>
  <si>
    <r>
      <t>(1,015)</t>
    </r>
    <r>
      <rPr>
        <vertAlign val="superscript"/>
        <sz val="9"/>
        <rFont val="Arial"/>
        <family val="2"/>
      </rPr>
      <t>(1)</t>
    </r>
  </si>
  <si>
    <t>(in billion of cubic feet)</t>
  </si>
  <si>
    <t>Gas reserves - Consolidated subsidaries and equity affiliates</t>
  </si>
  <si>
    <t>RESULTS OF OPERATIONS FOR OIL AND GAS PRODUCING ACTIVITIES</t>
  </si>
  <si>
    <r>
      <rPr>
        <sz val="10"/>
        <color theme="1"/>
        <rFont val="Krungthep"/>
        <family val="2"/>
      </rPr>
      <t>﻿</t>
    </r>
    <r>
      <rPr>
        <sz val="10"/>
        <color theme="1"/>
        <rFont val="Arial"/>
        <family val="2"/>
      </rPr>
      <t>The following tables do not include revenues and expenses related to oil and gas transportation activities and LNG liquefaction and transportation.</t>
    </r>
  </si>
  <si>
    <t>Europe &amp; Central Asia</t>
  </si>
  <si>
    <t>Revenues Non-Group sales</t>
  </si>
  <si>
    <t>Revenues Group sales</t>
  </si>
  <si>
    <t>Total Revenues</t>
  </si>
  <si>
    <t>Production costs</t>
  </si>
  <si>
    <t>Exploration expenses</t>
  </si>
  <si>
    <t>Depreciation, depletion and amortization and valuation allowances</t>
  </si>
  <si>
    <r>
      <t>Other expenses</t>
    </r>
    <r>
      <rPr>
        <vertAlign val="superscript"/>
        <sz val="9"/>
        <rFont val="Arial"/>
        <family val="2"/>
      </rPr>
      <t> (1)</t>
    </r>
  </si>
  <si>
    <r>
      <t>Pre-tax income from producing activities</t>
    </r>
    <r>
      <rPr>
        <b/>
        <vertAlign val="superscript"/>
        <sz val="9"/>
        <rFont val="Arial"/>
        <family val="2"/>
      </rPr>
      <t> (2)</t>
    </r>
  </si>
  <si>
    <t>Income tax</t>
  </si>
  <si>
    <r>
      <t>Results of oil and gas producing activities</t>
    </r>
    <r>
      <rPr>
        <b/>
        <vertAlign val="superscript"/>
        <sz val="9"/>
        <rFont val="Arial"/>
        <family val="2"/>
      </rPr>
      <t> (2)</t>
    </r>
  </si>
  <si>
    <r>
      <t>Pre-tax income from producing activities</t>
    </r>
    <r>
      <rPr>
        <b/>
        <vertAlign val="superscript"/>
        <sz val="9"/>
        <rFont val="Arial"/>
        <family val="2"/>
      </rPr>
      <t> (3)</t>
    </r>
  </si>
  <si>
    <r>
      <t>Results of oil and gas producing activities</t>
    </r>
    <r>
      <rPr>
        <b/>
        <vertAlign val="superscript"/>
        <sz val="9"/>
        <rFont val="Arial"/>
        <family val="2"/>
      </rPr>
      <t> (3)</t>
    </r>
  </si>
  <si>
    <r>
      <t>Pre-tax income from producing activities</t>
    </r>
    <r>
      <rPr>
        <b/>
        <vertAlign val="superscript"/>
        <sz val="9"/>
        <rFont val="Arial"/>
        <family val="2"/>
      </rPr>
      <t> (4)</t>
    </r>
  </si>
  <si>
    <r>
      <t>Results of oil and gas producing activities</t>
    </r>
    <r>
      <rPr>
        <b/>
        <vertAlign val="superscript"/>
        <sz val="9"/>
        <rFont val="Arial"/>
        <family val="2"/>
      </rPr>
      <t> (4)</t>
    </r>
  </si>
  <si>
    <t>(1) Included production taxes and accretion expense as provided by IAS 37 ($507 million in 2016, $525 million in 2017, $515 million in 2018, $615 million in 2019 and $548 million in 2020).</t>
  </si>
  <si>
    <t>(2) Including adjustment items applicable to ASC 932 perimeter, amounting to a net charge of $1,943 million before tax and $1,198 million after tax, mainly related to asset impairments.</t>
  </si>
  <si>
    <t>(3) Including adjustment items applicable to ASC 932 perimeter, amounting to a net charge of $3,712 million before tax and $3,305 million after tax, essentially related to asset impairments.</t>
  </si>
  <si>
    <t>(4) Including adjustment items applicable to ASC 932 perimeter, amounting to a net charge of $1,238 million before tax and $703 million after tax, essentially related to asset impairments.</t>
  </si>
  <si>
    <t>(2) Including adjustment items applicable to ASC 932 perimeter, amounting to a net charge of $899 million before tax and $392 million after tax, essentially related to asset impairments.</t>
  </si>
  <si>
    <t>(3) Including adjustment items applicable to ASC 932 perimeter, amounting to a net charge of $7,911 million before tax and $7,450 million after tax, essentially related to asset impairments.</t>
  </si>
  <si>
    <t>Group’s share of results of oil and gas producing activities</t>
  </si>
  <si>
    <t>Other expenses</t>
  </si>
  <si>
    <t>Pre⁠-⁠tax income from producing activities</t>
  </si>
  <si>
    <t>Results of oil and gas producing activities</t>
  </si>
  <si>
    <t xml:space="preserve">
</t>
  </si>
  <si>
    <t>COST INCURRED</t>
  </si>
  <si>
    <t>The following tables set forth the costs incurred in the Group’s oil and gas property acquisition, exploration and development activities, including both capitalized and expensed amounts.
They do not include costs incurred related to oil and gas transportation and LNG liquefaction and transportation activities.</t>
  </si>
  <si>
    <t>Proved property acquisition</t>
  </si>
  <si>
    <t>Unproved property acquisition</t>
  </si>
  <si>
    <r>
      <t>Development costs</t>
    </r>
    <r>
      <rPr>
        <vertAlign val="superscript"/>
        <sz val="9"/>
        <rFont val="Arial"/>
        <family val="2"/>
      </rPr>
      <t> (1)</t>
    </r>
  </si>
  <si>
    <t>Total cost incurred</t>
  </si>
  <si>
    <r>
      <t>2018</t>
    </r>
    <r>
      <rPr>
        <b/>
        <vertAlign val="superscript"/>
        <sz val="10"/>
        <rFont val="Arial"/>
        <family val="2"/>
      </rPr>
      <t> (2)</t>
    </r>
  </si>
  <si>
    <r>
      <t>2019</t>
    </r>
    <r>
      <rPr>
        <b/>
        <vertAlign val="superscript"/>
        <sz val="10"/>
        <rFont val="Arial"/>
        <family val="2"/>
      </rPr>
      <t> (3)</t>
    </r>
  </si>
  <si>
    <t xml:space="preserve">Group's share of costs of property acquisition 
exploration and development </t>
  </si>
  <si>
    <t>﻿(1) Including asset retirement costs capitalized during the year and any gains or losses recognized upon settlement of asset retirement obligation during the year.</t>
  </si>
  <si>
    <t>(2) Including costs incurred relating to acquisitions of Maersk Oil, Iara and Lapa concessions and Marathon Oil Libya Ltd.</t>
  </si>
  <si>
    <t>(3) Including costs incurred relating to acquisitions Anadarko in Mozambique.</t>
  </si>
  <si>
    <t>(4) Including costs incurred relating to acquisitions of Anadarko in South Africa, B20-21 in Angola and Tulow’s interests in Uganda.</t>
  </si>
  <si>
    <t>CAPITALIZED COST RELATED TO OIL AND GAS PRODUCING ACTIVITIES</t>
  </si>
  <si>
    <t>Capitalized costs represent the amount of capitalized proved and unproved property costs, including support equipment and facilities, along with the related accumulated depreciation, depletion and amortization.
The following tables do not include capitalized costs related to oil and gas transportation and LNG liquefaction and transportation activities.</t>
  </si>
  <si>
    <t>Total capitalized costs</t>
  </si>
  <si>
    <t>Accumulated depreciation, depletion and amortization</t>
  </si>
  <si>
    <t>Net capitalized costs</t>
  </si>
  <si>
    <t xml:space="preserve">Group's share of net capitalized costs </t>
  </si>
  <si>
    <t>The standardized measure of discounted future net cash flows relating to proved oil and gas reserve quantities was developed as follows:
1. estimates of proved reserves and the corresponding production profiles are based on current technical and economic conditions;
2. the estimated future cash flows are determined based on prices used in estimating the Group’s proved oil and gas reserves;    
3. the future cash flows incorporate estimated production costs (including production taxes), future development costs and asset retirement costs. All cost estimates are based on year-end technical and economic conditions;
4. future income taxes are computed by applying the year-end statutory tax rate to future net cash flows after consideration of permanent differences and future income tax credits; and
5. future net cash flows are discounted at a standard discount rate of 10 percent.       
These principles applied are those required by ASC 932 and do not reflect the expectations of real revenues from these reserves, nor their present value; hence, they do not constitute criteria for investment decisions. An estimate of the fair value of reserves should also take into account, among other things, the recovery of reserves not presently classified as proved, anticipated future changes in prices and costs and a discount factor more representative of the time value of money and the risks inherent in reserve estimates.</t>
  </si>
  <si>
    <t>Future cash inflows</t>
  </si>
  <si>
    <t>Future production costs</t>
  </si>
  <si>
    <t>Future development costs</t>
  </si>
  <si>
    <t>Future income taxes</t>
  </si>
  <si>
    <t>Future net cash flows, after income taxes</t>
  </si>
  <si>
    <t>Discount at 10%</t>
  </si>
  <si>
    <t>Standardized measure of discounted future net cash flows</t>
  </si>
  <si>
    <t>﻿Future cash inflows</t>
  </si>
  <si>
    <t>Minority interests in future net cash flows as of</t>
  </si>
  <si>
    <t>December 31, 2016</t>
  </si>
  <si>
    <t>December 31, 2017</t>
  </si>
  <si>
    <t>December 31, 2018</t>
  </si>
  <si>
    <t>December 31, 2019</t>
  </si>
  <si>
    <t>December 31, 2020</t>
  </si>
  <si>
    <t xml:space="preserve">Group’s share of equity affiliates’ future net 
cash flows as of </t>
  </si>
  <si>
    <t>CHANGES IN THE STANDARDIZED MEASURE OF DISCOUNTED 
FUTURE NET CASH FLOWS</t>
  </si>
  <si>
    <t>(in million dollars)</t>
  </si>
  <si>
    <t>Discounted future net cash flows as of January 1</t>
  </si>
  <si>
    <t>Sales and transfers, net of production costs</t>
  </si>
  <si>
    <t>Net change in sales and transfer prices and in production costs and other expenses</t>
  </si>
  <si>
    <t>Extensions, discoveries and improved recovery</t>
  </si>
  <si>
    <t>Changes in estimated future development costs</t>
  </si>
  <si>
    <t>Previously estimated development costs incurred during the year</t>
  </si>
  <si>
    <t>Revisions of previous quantity estimates</t>
  </si>
  <si>
    <t>Accretion of discount</t>
  </si>
  <si>
    <t>Net change in income taxes</t>
  </si>
  <si>
    <t>Purchases of reserves in place</t>
  </si>
  <si>
    <t>End of year</t>
  </si>
  <si>
    <t>OIL AND GAS ACREAGE</t>
  </si>
  <si>
    <t>As of December 31,</t>
  </si>
  <si>
    <t>(in thousands of acres)</t>
  </si>
  <si>
    <t>Developed
acreage</t>
  </si>
  <si>
    <r>
      <t>Undeveloped acreage</t>
    </r>
    <r>
      <rPr>
        <b/>
        <vertAlign val="superscript"/>
        <sz val="10"/>
        <color theme="1"/>
        <rFont val="Arial"/>
        <family val="2"/>
      </rPr>
      <t>(1)</t>
    </r>
  </si>
  <si>
    <t>Europe &amp; Central Asia</t>
  </si>
  <si>
    <t>Net</t>
  </si>
  <si>
    <r>
      <t>Russia</t>
    </r>
    <r>
      <rPr>
        <vertAlign val="superscript"/>
        <sz val="9"/>
        <rFont val="Arial"/>
        <family val="2"/>
      </rPr>
      <t>(2)</t>
    </r>
  </si>
  <si>
    <t>Middle East &amp; North Africa</t>
  </si>
  <si>
    <t>(1) Undeveloped acreage includes leases and concessions.</t>
  </si>
  <si>
    <t>(2) Undeveloped acreage in Russia includes the leases of Novatek in which the Group has an indirect interest.</t>
  </si>
  <si>
    <t>(3) Net acreage equals the sum of the Group’s equity stakes in gross acreage.</t>
  </si>
  <si>
    <t>(number of wells)</t>
  </si>
  <si>
    <t>Gross 
productive 
wells</t>
  </si>
  <si>
    <r>
      <t>Net 
productive 
wells</t>
    </r>
    <r>
      <rPr>
        <b/>
        <vertAlign val="superscript"/>
        <sz val="10"/>
        <color theme="1"/>
        <rFont val="Arial"/>
        <family val="2"/>
      </rPr>
      <t>(1)</t>
    </r>
  </si>
  <si>
    <t>Gas</t>
  </si>
  <si>
    <r>
      <rPr>
        <sz val="8"/>
        <color theme="1"/>
        <rFont val="Krungthep"/>
        <family val="2"/>
      </rPr>
      <t>﻿</t>
    </r>
    <r>
      <rPr>
        <sz val="8"/>
        <color theme="1"/>
        <rFont val="Arial"/>
        <family val="2"/>
      </rPr>
      <t>(1) Net productive wells equal the sum of the Group’s equity stakes in gross wells.</t>
    </r>
  </si>
  <si>
    <t>NUMBER OF NET PRODUCTIVE AND DRY WELLS DRILLED</t>
  </si>
  <si>
    <r>
      <t>Net productive
wells drilled</t>
    </r>
    <r>
      <rPr>
        <b/>
        <vertAlign val="superscript"/>
        <sz val="10"/>
        <color theme="1"/>
        <rFont val="Arial"/>
        <family val="2"/>
      </rPr>
      <t>(1)(2)(4)</t>
    </r>
  </si>
  <si>
    <r>
      <t>Net dry
wells drilled</t>
    </r>
    <r>
      <rPr>
        <b/>
        <vertAlign val="superscript"/>
        <sz val="10"/>
        <color theme="1"/>
        <rFont val="Arial"/>
        <family val="2"/>
      </rPr>
      <t>(1)(3)(4)</t>
    </r>
  </si>
  <si>
    <r>
      <t>Net total
wells drilled</t>
    </r>
    <r>
      <rPr>
        <b/>
        <vertAlign val="superscript"/>
        <sz val="10"/>
        <color theme="1"/>
        <rFont val="Arial"/>
        <family val="2"/>
      </rPr>
      <t>(1)(3)(4)</t>
    </r>
  </si>
  <si>
    <r>
      <t>Net productive
wells drilled</t>
    </r>
    <r>
      <rPr>
        <b/>
        <vertAlign val="superscript"/>
        <sz val="10"/>
        <color theme="1"/>
        <rFont val="Arial"/>
        <family val="2"/>
      </rPr>
      <t>(1)(2)</t>
    </r>
  </si>
  <si>
    <r>
      <t>Net dry
wells drilled</t>
    </r>
    <r>
      <rPr>
        <b/>
        <vertAlign val="superscript"/>
        <sz val="10"/>
        <color theme="1"/>
        <rFont val="Arial"/>
        <family val="2"/>
      </rPr>
      <t>(1)(3)</t>
    </r>
  </si>
  <si>
    <r>
      <t>Net total
wells drilled</t>
    </r>
    <r>
      <rPr>
        <b/>
        <vertAlign val="superscript"/>
        <sz val="10"/>
        <color theme="1"/>
        <rFont val="Arial"/>
        <family val="2"/>
      </rPr>
      <t>(1)(3)</t>
    </r>
  </si>
  <si>
    <t>Exploration</t>
  </si>
  <si>
    <t>﻿Europe &amp; Central Asia</t>
  </si>
  <si>
    <t>Subtotal</t>
  </si>
  <si>
    <t>Development</t>
  </si>
  <si>
    <t>(1) Net wells equal the sum of the Company’s fractional interest in gross wells.</t>
  </si>
  <si>
    <t>(2) Includes certain exploratory wells that were abandoned, but which would have been capable of producing oil in sufficient quantities to justify completion.</t>
  </si>
  <si>
    <t>(3) For information: service wells and stratigraphic wells are not reported in this table.</t>
  </si>
  <si>
    <t>(4) Includes 1.7 extension wells</t>
  </si>
  <si>
    <t>WELLS IN THE PROCESS OF BEING DRILLED (INCLUDING WELLS TEMPORARILY SUSPENDED)</t>
  </si>
  <si>
    <r>
      <t>Net</t>
    </r>
    <r>
      <rPr>
        <b/>
        <vertAlign val="superscript"/>
        <sz val="10"/>
        <color theme="1"/>
        <rFont val="Arial"/>
        <family val="2"/>
      </rPr>
      <t>(1)</t>
    </r>
  </si>
  <si>
    <r>
      <t>Other wells </t>
    </r>
    <r>
      <rPr>
        <b/>
        <vertAlign val="superscript"/>
        <sz val="9"/>
        <rFont val="Arial"/>
        <family val="2"/>
      </rPr>
      <t>(2)</t>
    </r>
  </si>
  <si>
    <r>
      <t>Other wells</t>
    </r>
    <r>
      <rPr>
        <b/>
        <vertAlign val="superscript"/>
        <sz val="9"/>
        <rFont val="Arial"/>
        <family val="2"/>
      </rPr>
      <t>(2)</t>
    </r>
  </si>
  <si>
    <t>(1) Net wells equal the sum of the Group’s equity interests in gross wells. Includes wells for which surface facilities permitting production have not yet been constructed. Such wells are also reported in the table “Number of net productive and dry wells drilled,” above, for the year in which they were drilled.</t>
  </si>
  <si>
    <r>
      <rPr>
        <sz val="8"/>
        <color theme="1"/>
        <rFont val="Arial"/>
        <family val="2"/>
      </rPr>
      <t>(2) Other wells are development wells, service wells, stratigraphic wells and extension wells.</t>
    </r>
  </si>
  <si>
    <t>INTERESTS IN PIPELINES</t>
  </si>
  <si>
    <r>
      <t>﻿The table below sets forth interests of the Group’s entities</t>
    </r>
    <r>
      <rPr>
        <vertAlign val="superscript"/>
        <sz val="10"/>
        <color theme="1"/>
        <rFont val="Arial"/>
        <family val="2"/>
      </rPr>
      <t> (1)</t>
    </r>
    <r>
      <rPr>
        <sz val="10"/>
        <color theme="1"/>
        <rFont val="Arial"/>
        <family val="2"/>
      </rPr>
      <t xml:space="preserve"> in the main oil and gas pipelines.</t>
    </r>
  </si>
  <si>
    <t>As of December 31, 2020</t>
  </si>
  <si>
    <t>Pipeline(s)</t>
  </si>
  <si>
    <t>Origin</t>
  </si>
  <si>
    <t>Destination</t>
  </si>
  <si>
    <t>% interest</t>
  </si>
  <si>
    <t>Operator</t>
  </si>
  <si>
    <t>Liquids</t>
  </si>
  <si>
    <t>Europe and Central Asia</t>
  </si>
  <si>
    <t>Azerbaijan</t>
  </si>
  <si>
    <t>﻿BTC</t>
  </si>
  <si>
    <t>Baku (Azerbaijan)</t>
  </si>
  <si>
    <t>Ceyhan (Turkey, Mediterranean)</t>
  </si>
  <si>
    <t>5.00</t>
  </si>
  <si>
    <t>Frostpipe (inhibited)</t>
  </si>
  <si>
    <t>Lille-⁠Frigg, Froy</t>
  </si>
  <si>
    <t>Oseberg</t>
  </si>
  <si>
    <t>36.25</t>
  </si>
  <si>
    <t>Heimdal to Brae Condensate Line</t>
  </si>
  <si>
    <t>Heimdal</t>
  </si>
  <si>
    <t>Brae</t>
  </si>
  <si>
    <t>16.76</t>
  </si>
  <si>
    <t>Kvitebjorn Pipeline</t>
  </si>
  <si>
    <t>Kvitebjorn</t>
  </si>
  <si>
    <t>Mongstad</t>
  </si>
  <si>
    <t>Norpipe Oil</t>
  </si>
  <si>
    <t>Ekofisk Treatment center</t>
  </si>
  <si>
    <t>Teesside (United Kingdom)</t>
  </si>
  <si>
    <t>Oseberg Transport System</t>
  </si>
  <si>
    <t>Oseberg, Brage and Veslefrikk</t>
  </si>
  <si>
    <t>Sture</t>
  </si>
  <si>
    <t>12.98</t>
  </si>
  <si>
    <t>Troll Oil Pipeline I and II</t>
  </si>
  <si>
    <t>Troll B and C</t>
  </si>
  <si>
    <t>Vestprosess (Mongstad refinery)</t>
  </si>
  <si>
    <t>3.71</t>
  </si>
  <si>
    <t>WGT K13-Den Helder</t>
  </si>
  <si>
    <t>K13A</t>
  </si>
  <si>
    <t>Den Helder</t>
  </si>
  <si>
    <t>4.66</t>
  </si>
  <si>
    <t>WGT K13-Extension</t>
  </si>
  <si>
    <t>Markham</t>
  </si>
  <si>
    <t>K13 (via K4/K5)</t>
  </si>
  <si>
    <t>23.00</t>
  </si>
  <si>
    <t>Alwyn Liquid Export Line</t>
  </si>
  <si>
    <t>Alwyn North</t>
  </si>
  <si>
    <t>Cormorant</t>
  </si>
  <si>
    <t>100.00</t>
  </si>
  <si>
    <t>Bruce Liquid Export Line</t>
  </si>
  <si>
    <t>Bruce</t>
  </si>
  <si>
    <t>Forties (Unity)</t>
  </si>
  <si>
    <t>1.00</t>
  </si>
  <si>
    <t>Graben Area Export Line (GAEL) Northern Spur</t>
  </si>
  <si>
    <t>ETAP</t>
  </si>
  <si>
    <t>9.58</t>
  </si>
  <si>
    <t>Graben Area Export Line (GAEL) Southern Spur</t>
  </si>
  <si>
    <t>Elgin-Franklin</t>
  </si>
  <si>
    <t>32.09</t>
  </si>
  <si>
    <t>Ninian Pipeline System</t>
  </si>
  <si>
    <t>Ninian</t>
  </si>
  <si>
    <t>Sullom Voe</t>
  </si>
  <si>
    <t>16.36</t>
  </si>
  <si>
    <t>Shearwater Elgin Area Line (SEAL)</t>
  </si>
  <si>
    <t>Elgin-Franklin, Shearwater</t>
  </si>
  <si>
    <t>Bacton</t>
  </si>
  <si>
    <t>25.73</t>
  </si>
  <si>
    <t>SEAL to Interconnector Link (SILK)</t>
  </si>
  <si>
    <t>Interconnector</t>
  </si>
  <si>
    <t>54.66</t>
  </si>
  <si>
    <t>Mandji Pipes</t>
  </si>
  <si>
    <t>Mandji fields</t>
  </si>
  <si>
    <t>Cap Lopez Terminal</t>
  </si>
  <si>
    <r>
      <t>100.00 </t>
    </r>
    <r>
      <rPr>
        <vertAlign val="superscript"/>
        <sz val="9"/>
        <rFont val="Arial"/>
        <family val="2"/>
      </rPr>
      <t>(2)</t>
    </r>
  </si>
  <si>
    <t>O.U.R</t>
  </si>
  <si>
    <t>Obite</t>
  </si>
  <si>
    <t>Rumuji</t>
  </si>
  <si>
    <t>40.00</t>
  </si>
  <si>
    <t>NOPL</t>
  </si>
  <si>
    <t>Owaza</t>
  </si>
  <si>
    <t>Dolphin</t>
  </si>
  <si>
    <t>North Field (Qatar)</t>
  </si>
  <si>
    <t>Taweelah-Fujairah-Al Ain (United Arab Emirates)</t>
  </si>
  <si>
    <t>24.50</t>
  </si>
  <si>
    <t>TGM</t>
  </si>
  <si>
    <t>Aldea Brasilera (Entre Rios)</t>
  </si>
  <si>
    <t>Paso de Los Libres (Argentina-Brazil border)</t>
  </si>
  <si>
    <t>32.68</t>
  </si>
  <si>
    <t>TBG</t>
  </si>
  <si>
    <t>Bolivia-Brazil border</t>
  </si>
  <si>
    <t>Porto Alegre via São Paulo</t>
  </si>
  <si>
    <t>9.67</t>
  </si>
  <si>
    <t>TSB</t>
  </si>
  <si>
    <t>Uruguyana (Brazil)</t>
  </si>
  <si>
    <t>25.00</t>
  </si>
  <si>
    <t>Porto Alegre</t>
  </si>
  <si>
    <t>Canoas</t>
  </si>
  <si>
    <t>Asia-Pacific</t>
  </si>
  <si>
    <t>GLNG</t>
  </si>
  <si>
    <t>Fairview, Roma, Scotia, Arcadia</t>
  </si>
  <si>
    <t>GLNG (Curtis Island)</t>
  </si>
  <si>
    <t>27.50</t>
  </si>
  <si>
    <t>Yadana</t>
  </si>
  <si>
    <t>Yadana field</t>
  </si>
  <si>
    <t>Ban-I Tong (Thai border)</t>
  </si>
  <si>
    <t>31.24</t>
  </si>
  <si>
    <t>(1) Excluding equity affiliates, except for the Yadana and Dolphin pipelines.</t>
  </si>
  <si>
    <t>(2) 100% interest held by Total Gabon. The Group has a financial interest of 58.28% in Total Gabon.</t>
  </si>
  <si>
    <r>
      <t>PIPELINE GAS SALES AS OF DECEMBER 31</t>
    </r>
    <r>
      <rPr>
        <b/>
        <vertAlign val="superscript"/>
        <sz val="12"/>
        <color rgb="FFFF6E23"/>
        <rFont val="Arial"/>
        <family val="2"/>
      </rPr>
      <t>(1)</t>
    </r>
  </si>
  <si>
    <t>(Mcf/d)</t>
  </si>
  <si>
    <t>Lybia</t>
  </si>
  <si>
    <t>﻿(1) Consolidated entities.</t>
  </si>
  <si>
    <r>
      <t>﻿Adjusted net operating income</t>
    </r>
    <r>
      <rPr>
        <vertAlign val="superscript"/>
        <sz val="9"/>
        <rFont val="Arial"/>
        <family val="2"/>
      </rPr>
      <t> (1)</t>
    </r>
  </si>
  <si>
    <t>(1) Adjusted results are defined as income at replacement cost, excluding non-recurring items, and excluding the impact of changes for fair value.</t>
  </si>
  <si>
    <r>
      <t>OPERATIONAL HIGHLIGHTS</t>
    </r>
    <r>
      <rPr>
        <b/>
        <vertAlign val="superscript"/>
        <sz val="12"/>
        <color rgb="FFFF6E23"/>
        <rFont val="Arial"/>
        <family val="2"/>
      </rPr>
      <t>(1)(2)</t>
    </r>
  </si>
  <si>
    <t>(in kb/d)</t>
  </si>
  <si>
    <r>
      <t>Distillation capacity (Group share) at year-end</t>
    </r>
    <r>
      <rPr>
        <vertAlign val="superscript"/>
        <sz val="9"/>
        <rFont val="Arial"/>
        <family val="2"/>
      </rPr>
      <t> (3)</t>
    </r>
  </si>
  <si>
    <t>Refinery throughput</t>
  </si>
  <si>
    <t>(2) Condensates throughputs of BTP and HTC are included in refining throughputs and capacities.</t>
  </si>
  <si>
    <t>REFINERY CAPACITY (GROUP SHARE)</t>
  </si>
  <si>
    <r>
      <t>Major upgrading plant capacity at 100%</t>
    </r>
    <r>
      <rPr>
        <b/>
        <vertAlign val="superscript"/>
        <sz val="10"/>
        <color theme="1"/>
        <rFont val="Arial"/>
        <family val="2"/>
      </rPr>
      <t>(1)</t>
    </r>
  </si>
  <si>
    <t xml:space="preserve">(kb/d) </t>
  </si>
  <si>
    <t>Total 
Distillation
Capacity</t>
  </si>
  <si>
    <t>Group 
Interest</t>
  </si>
  <si>
    <t>Group 
Capacity</t>
  </si>
  <si>
    <t>Cat 
Crack</t>
  </si>
  <si>
    <t>Cat 
Reform</t>
  </si>
  <si>
    <t>Hydro- 
Cracking</t>
  </si>
  <si>
    <t>Resid.
Hydro-
Treat</t>
  </si>
  <si>
    <t>Dist.
Hydro-
Treat</t>
  </si>
  <si>
    <t>Alky</t>
  </si>
  <si>
    <t>Isom</t>
  </si>
  <si>
    <t>Vis</t>
  </si>
  <si>
    <t>Coker</t>
  </si>
  <si>
    <t>Normandy, Gonfreville</t>
  </si>
  <si>
    <t>Provence, La Mède</t>
  </si>
  <si>
    <t>Donges</t>
  </si>
  <si>
    <t>Feyzin</t>
  </si>
  <si>
    <t>Grandpuits</t>
  </si>
  <si>
    <t>Total France</t>
  </si>
  <si>
    <r>
      <t>United Kingdom, Immingham</t>
    </r>
    <r>
      <rPr>
        <sz val="9"/>
        <color theme="1"/>
        <rFont val="Monaco"/>
        <family val="2"/>
      </rPr>
      <t>⁠⁠</t>
    </r>
    <r>
      <rPr>
        <sz val="9"/>
        <color theme="1"/>
        <rFont val="Arial"/>
        <family val="2"/>
      </rPr>
      <t>/</t>
    </r>
    <r>
      <rPr>
        <sz val="9"/>
        <color theme="1"/>
        <rFont val="Monaco"/>
        <family val="2"/>
      </rPr>
      <t>⁠⁠</t>
    </r>
    <r>
      <rPr>
        <sz val="9"/>
        <color theme="1"/>
        <rFont val="Arial"/>
        <family val="2"/>
      </rPr>
      <t>Lindsey</t>
    </r>
  </si>
  <si>
    <t>Netherlands, Vlissingen</t>
  </si>
  <si>
    <t>Belgium, Antwerp</t>
  </si>
  <si>
    <t>Germany, Leuna</t>
  </si>
  <si>
    <t>Total rest of Europe</t>
  </si>
  <si>
    <t>Texas, Port Arthur (Refinery)</t>
  </si>
  <si>
    <r>
      <t>Texas, Port Arthur (Condensate Splitter) </t>
    </r>
    <r>
      <rPr>
        <vertAlign val="superscript"/>
        <sz val="9"/>
        <color theme="1"/>
        <rFont val="Arial"/>
        <family val="2"/>
      </rPr>
      <t>(2)</t>
    </r>
  </si>
  <si>
    <t>Total United States</t>
  </si>
  <si>
    <t>Cameroon, Limbe</t>
  </si>
  <si>
    <t>Côte d’Ivoire, Abidjan</t>
  </si>
  <si>
    <t>Senegal, Dakar</t>
  </si>
  <si>
    <t>South Africa, Sasolburg</t>
  </si>
  <si>
    <t>Total Africa</t>
  </si>
  <si>
    <t>Asia &amp; Middle East</t>
  </si>
  <si>
    <r>
      <t>Korea, Daesan</t>
    </r>
    <r>
      <rPr>
        <vertAlign val="superscript"/>
        <sz val="9"/>
        <rFont val="Arial"/>
        <family val="2"/>
      </rPr>
      <t> (3)</t>
    </r>
  </si>
  <si>
    <t>Qatar, Ras Laffan</t>
  </si>
  <si>
    <t>Saudi Arabia Jubail</t>
  </si>
  <si>
    <t>Total Asia</t>
  </si>
  <si>
    <t>Worldwide crude distillation</t>
  </si>
  <si>
    <t>(1) Cat Crack: Catalytic Cracking; Cat Reform: Catalytic Reforming; Resid Hydrotreat: Residual Hydrotreating; Dist Hydrotreat: Distillate Hydrotreating; Alky: Alkylation; Isom: C5/C6 Isomerization; Vis: Visbreaker.</t>
  </si>
  <si>
    <r>
      <t>DISTILLATION CAPACITY (GROUP SHARE)</t>
    </r>
    <r>
      <rPr>
        <b/>
        <vertAlign val="superscript"/>
        <sz val="12"/>
        <color rgb="FFFF6E23"/>
        <rFont val="Arial"/>
        <family val="2"/>
      </rPr>
      <t>(1)</t>
    </r>
  </si>
  <si>
    <r>
      <rPr>
        <sz val="10"/>
        <color theme="1"/>
        <rFont val="Krungthep"/>
        <family val="2"/>
      </rPr>
      <t>﻿</t>
    </r>
    <r>
      <rPr>
        <sz val="10"/>
        <color theme="1"/>
        <rFont val="Arial"/>
        <family val="2"/>
      </rPr>
      <t>Capacity, throughput and production data include equity share of refineries in which the Group holds a direct or indirect interest:</t>
    </r>
  </si>
  <si>
    <r>
      <rPr>
        <b/>
        <sz val="10"/>
        <color theme="1"/>
        <rFont val="Arial"/>
        <family val="2"/>
      </rPr>
      <t>As of December 31,</t>
    </r>
    <r>
      <rPr>
        <sz val="10"/>
        <color theme="1"/>
        <rFont val="Arial"/>
        <family val="2"/>
      </rPr>
      <t xml:space="preserve"> </t>
    </r>
    <r>
      <rPr>
        <i/>
        <sz val="8"/>
        <color theme="1"/>
        <rFont val="Arial"/>
        <family val="2"/>
      </rPr>
      <t>(kb/d)</t>
    </r>
  </si>
  <si>
    <r>
      <t>United States and French West Indies </t>
    </r>
    <r>
      <rPr>
        <vertAlign val="superscript"/>
        <sz val="9"/>
        <color theme="1"/>
        <rFont val="Arial"/>
        <family val="2"/>
      </rPr>
      <t>(2)</t>
    </r>
  </si>
  <si>
    <r>
      <t>Asia &amp; Middle East</t>
    </r>
    <r>
      <rPr>
        <vertAlign val="superscript"/>
        <sz val="9"/>
        <color theme="1"/>
        <rFont val="Arial"/>
        <family val="2"/>
      </rPr>
      <t> (3)</t>
    </r>
  </si>
  <si>
    <t>(1) Capacity at the end of the year. share of TotalErg until January 2018 and of WEPEC until June 2019. Results for refineries in Africa, French Antilles (until May 2015) and Italy (until January 2018) are reported in the Marketing &amp; Services segment.</t>
  </si>
  <si>
    <r>
      <t>REFINERY THROUGHPUT (GROUP SHARE)</t>
    </r>
    <r>
      <rPr>
        <b/>
        <vertAlign val="superscript"/>
        <sz val="12"/>
        <color rgb="FFFF6E23"/>
        <rFont val="Arial"/>
        <family val="2"/>
      </rPr>
      <t>(1)</t>
    </r>
  </si>
  <si>
    <r>
      <rPr>
        <sz val="10"/>
        <color theme="1"/>
        <rFont val="Arial"/>
        <family val="2"/>
      </rPr>
      <t>Capacity, throughput and production data include equity share of refineries in which the Group holds a direct or indirect interest:</t>
    </r>
  </si>
  <si>
    <t>(kb/d)</t>
  </si>
  <si>
    <r>
      <rPr>
        <sz val="9"/>
        <rFont val="Arial"/>
        <family val="2"/>
      </rPr>
      <t>France</t>
    </r>
  </si>
  <si>
    <r>
      <t>United States and French West Indies</t>
    </r>
    <r>
      <rPr>
        <vertAlign val="superscript"/>
        <sz val="9"/>
        <rFont val="Arial"/>
        <family val="2"/>
      </rPr>
      <t>(2)</t>
    </r>
  </si>
  <si>
    <r>
      <t>Asia &amp; Middle East</t>
    </r>
    <r>
      <rPr>
        <vertAlign val="superscript"/>
        <sz val="9"/>
        <rFont val="Arial"/>
        <family val="2"/>
      </rPr>
      <t>(3)</t>
    </r>
  </si>
  <si>
    <t>(1) Results for refineries in Italy (until January 2018) are reported in the Marketing &amp; Services segment.</t>
  </si>
  <si>
    <t>(2) Including share in BTP Condensate Splitter (40%) in United States.</t>
  </si>
  <si>
    <r>
      <t>UTILIZATION RATE (BASED ON CRUDE AND OTHER FEEDSTOCKS)</t>
    </r>
    <r>
      <rPr>
        <b/>
        <vertAlign val="superscript"/>
        <sz val="12"/>
        <color rgb="FFFF6E23"/>
        <rFont val="Arial"/>
        <family val="2"/>
      </rPr>
      <t>(1)(2)</t>
    </r>
  </si>
  <si>
    <t>(%)</t>
  </si>
  <si>
    <r>
      <t>Rest of Europe</t>
    </r>
    <r>
      <rPr>
        <vertAlign val="superscript"/>
        <sz val="9"/>
        <rFont val="Arial"/>
        <family val="2"/>
      </rPr>
      <t> (3)</t>
    </r>
  </si>
  <si>
    <r>
      <t>Americas</t>
    </r>
    <r>
      <rPr>
        <vertAlign val="superscript"/>
        <sz val="9"/>
        <rFont val="Arial"/>
        <family val="2"/>
      </rPr>
      <t>(4)</t>
    </r>
  </si>
  <si>
    <r>
      <t>Asia &amp; Middle East</t>
    </r>
    <r>
      <rPr>
        <vertAlign val="superscript"/>
        <sz val="9"/>
        <rFont val="Arial"/>
        <family val="2"/>
      </rPr>
      <t>(5)</t>
    </r>
  </si>
  <si>
    <t>Average</t>
  </si>
  <si>
    <t>83</t>
  </si>
  <si>
    <t>(1) Including equity share of refineries in which the Group has a stake.</t>
  </si>
  <si>
    <t>(2) (Crude + crackers’ feedstock)/distillation capacity at the beginning of the year.</t>
  </si>
  <si>
    <t>(3) Including capacity of Total Erg as of December 31, 2017. Total Erg was sold in 2018.</t>
  </si>
  <si>
    <r>
      <t>UTILIZATION RATE (BASED ON CRUDE ONLY)</t>
    </r>
    <r>
      <rPr>
        <b/>
        <vertAlign val="superscript"/>
        <sz val="12"/>
        <color rgb="FFFF6E23"/>
        <rFont val="Arial"/>
        <family val="2"/>
      </rPr>
      <t>(1)(2)</t>
    </r>
  </si>
  <si>
    <t>80</t>
  </si>
  <si>
    <t>(2) Crude/distillation capacity at the beginning of the year.</t>
  </si>
  <si>
    <r>
      <t>PRODUCTION LEVELS (GROUP SHARE)</t>
    </r>
    <r>
      <rPr>
        <b/>
        <vertAlign val="superscript"/>
        <sz val="12"/>
        <color rgb="FFFF6E23"/>
        <rFont val="Arial"/>
        <family val="2"/>
      </rPr>
      <t>(1)</t>
    </r>
  </si>
  <si>
    <r>
      <rPr>
        <sz val="9"/>
        <rFont val="Arial"/>
        <family val="2"/>
      </rPr>
      <t>LPG</t>
    </r>
  </si>
  <si>
    <t>Motor gasoline</t>
  </si>
  <si>
    <t>Avgas, jet fuel and kerosene</t>
  </si>
  <si>
    <t>Diesel fuel and heating oils</t>
  </si>
  <si>
    <t>Fuel oils</t>
  </si>
  <si>
    <t>Lubricants</t>
  </si>
  <si>
    <t>Other products</t>
  </si>
  <si>
    <t>(2) Condensates productions of BTP and HTC are included in refining production.</t>
  </si>
  <si>
    <r>
      <t>MAIN PRODUCTION CAPACITIES AT YEAR-END</t>
    </r>
    <r>
      <rPr>
        <b/>
        <vertAlign val="superscript"/>
        <sz val="12"/>
        <color rgb="FFFF6E23"/>
        <rFont val="Arial"/>
        <family val="2"/>
      </rPr>
      <t>(1)</t>
    </r>
  </si>
  <si>
    <t>(in thousands of tons)</t>
  </si>
  <si>
    <t>North 
America</t>
  </si>
  <si>
    <r>
      <t>Asia and 
Middle 
East</t>
    </r>
    <r>
      <rPr>
        <b/>
        <vertAlign val="superscript"/>
        <sz val="10"/>
        <color theme="1"/>
        <rFont val="Arial"/>
        <family val="2"/>
      </rPr>
      <t>(2)</t>
    </r>
  </si>
  <si>
    <t>World</t>
  </si>
  <si>
    <r>
      <rPr>
        <sz val="9"/>
        <rFont val="Arial"/>
        <family val="2"/>
      </rPr>
      <t>Olefins </t>
    </r>
    <r>
      <rPr>
        <vertAlign val="superscript"/>
        <sz val="9"/>
        <rFont val="Arial"/>
        <family val="2"/>
      </rPr>
      <t>(3)</t>
    </r>
  </si>
  <si>
    <r>
      <t>Aromatics</t>
    </r>
    <r>
      <rPr>
        <vertAlign val="superscript"/>
        <sz val="9"/>
        <rFont val="Arial"/>
        <family val="2"/>
      </rPr>
      <t> (4)</t>
    </r>
  </si>
  <si>
    <t>Polyethylene</t>
  </si>
  <si>
    <t>Polypropylene</t>
  </si>
  <si>
    <t>Polystyrene</t>
  </si>
  <si>
    <r>
      <t>Others</t>
    </r>
    <r>
      <rPr>
        <vertAlign val="superscript"/>
        <sz val="9"/>
        <rFont val="Arial"/>
        <family val="2"/>
      </rPr>
      <t> (5)</t>
    </r>
  </si>
  <si>
    <r>
      <rPr>
        <sz val="8"/>
        <color theme="1"/>
        <rFont val="Krungthep"/>
        <family val="2"/>
      </rPr>
      <t>﻿</t>
    </r>
    <r>
      <rPr>
        <sz val="8"/>
        <color theme="1"/>
        <rFont val="Arial"/>
        <family val="2"/>
      </rPr>
      <t>(1) Excluding inter-segment sales.</t>
    </r>
  </si>
  <si>
    <r>
      <rPr>
        <sz val="8"/>
        <color theme="1"/>
        <rFont val="Krungthep"/>
        <family val="2"/>
      </rPr>
      <t>﻿</t>
    </r>
    <r>
      <rPr>
        <sz val="8"/>
        <color theme="1"/>
        <rFont val="Arial"/>
        <family val="2"/>
      </rPr>
      <t>(2) Including interests in Qatar, 50% of Hanwha Total Petrochemicals Co. Ltd and 37.5% of SATORP in Saudi Arabia.</t>
    </r>
  </si>
  <si>
    <r>
      <rPr>
        <sz val="8"/>
        <color theme="1"/>
        <rFont val="Krungthep"/>
        <family val="2"/>
      </rPr>
      <t>﻿</t>
    </r>
    <r>
      <rPr>
        <sz val="8"/>
        <color theme="1"/>
        <rFont val="Arial"/>
        <family val="2"/>
      </rPr>
      <t>(3) Ethylene + Propylene + Butadiene.</t>
    </r>
  </si>
  <si>
    <r>
      <rPr>
        <sz val="8"/>
        <color theme="1"/>
        <rFont val="Krungthep"/>
        <family val="2"/>
      </rPr>
      <t>﻿</t>
    </r>
    <r>
      <rPr>
        <sz val="8"/>
        <color theme="1"/>
        <rFont val="Arial"/>
        <family val="2"/>
      </rPr>
      <t>(4) Including monomer styrene.</t>
    </r>
  </si>
  <si>
    <r>
      <rPr>
        <sz val="8"/>
        <color theme="1"/>
        <rFont val="Krungthep"/>
        <family val="2"/>
      </rPr>
      <t>﻿</t>
    </r>
    <r>
      <rPr>
        <sz val="8"/>
        <color theme="1"/>
        <rFont val="Arial"/>
        <family val="2"/>
      </rPr>
      <t>(5) Mainly Monoethylene Glycol (MEG) and Cyclohexane.</t>
    </r>
  </si>
  <si>
    <r>
      <t>SALES BY GEOGRAPHIC AREA - CHEMICALS</t>
    </r>
    <r>
      <rPr>
        <b/>
        <vertAlign val="superscript"/>
        <sz val="12"/>
        <color rgb="FFFF6E23"/>
        <rFont val="Arial"/>
        <family val="2"/>
      </rPr>
      <t>(1)</t>
    </r>
  </si>
  <si>
    <r>
      <rPr>
        <sz val="8"/>
        <color theme="1"/>
        <rFont val="Arial"/>
        <family val="2"/>
      </rPr>
      <t>(1) Excluding inter-segment sales and sales by equity affiliates and including fertilizers sales.</t>
    </r>
  </si>
  <si>
    <t>SALES BY ACTIVITY – SPECIALITY CHEMICALS PRODUCTS</t>
  </si>
  <si>
    <t>Hutchinson</t>
  </si>
  <si>
    <r>
      <t>Atotech</t>
    </r>
    <r>
      <rPr>
        <vertAlign val="superscript"/>
        <sz val="9"/>
        <rFont val="Arial"/>
        <family val="2"/>
      </rPr>
      <t> (1)</t>
    </r>
  </si>
  <si>
    <t>(1) Atotech sale completed on January, 31 2017</t>
  </si>
  <si>
    <r>
      <rPr>
        <sz val="8"/>
        <color theme="1"/>
        <rFont val="Arial"/>
        <family val="2"/>
      </rPr>
      <t>(1) Excluding inter-segment sales.</t>
    </r>
  </si>
  <si>
    <t>(2) Atotech sale completed on January, 31 2017</t>
  </si>
  <si>
    <t>Elastomer processing</t>
  </si>
  <si>
    <r>
      <t>Electroplating</t>
    </r>
    <r>
      <rPr>
        <vertAlign val="superscript"/>
        <sz val="9"/>
        <rFont val="Arial"/>
        <family val="2"/>
      </rPr>
      <t>(2)</t>
    </r>
  </si>
  <si>
    <t xml:space="preserve">FINANCIAL HIGHLIGHTS </t>
  </si>
  <si>
    <t>(1) Adjusted results are defined as income at replacement cost, excluding non⁠-⁠recurring items, and excluding the impact of fair value changes.</t>
  </si>
  <si>
    <t>(2) Including acquisitions and increases in non current⁠-⁠loans.</t>
  </si>
  <si>
    <t>(3) Organic investments = net investments, excluding acquisitions, divestments and other operations with non⁠-⁠controlling interests.</t>
  </si>
  <si>
    <t>(5) DACF = debt adjusted cash flow, is defined as operating cash flow before working capital changes and without financial charges.</t>
  </si>
  <si>
    <t>OPERATIONAL HIGHLIGHTS</t>
  </si>
  <si>
    <r>
      <t>Refined product sales excluding Trading and bulk sales</t>
    </r>
    <r>
      <rPr>
        <b/>
        <vertAlign val="superscript"/>
        <sz val="9"/>
        <rFont val="Arial"/>
        <family val="2"/>
      </rPr>
      <t> (1)</t>
    </r>
  </si>
  <si>
    <t>Trading sales</t>
  </si>
  <si>
    <t>Bulk sales</t>
  </si>
  <si>
    <t>Refined product sales including Trading and bulk sales</t>
  </si>
  <si>
    <t>(1) Results of Trading and bulk sales are reported in the Refining &amp; Chemicals segment.</t>
  </si>
  <si>
    <t>PETROLEUM PRODUCT SALES (EXCLUDING TRADING AND BULK SALES)</t>
  </si>
  <si>
    <t>Benelux</t>
  </si>
  <si>
    <r>
      <t>Italy</t>
    </r>
    <r>
      <rPr>
        <vertAlign val="superscript"/>
        <sz val="9"/>
        <rFont val="Arial"/>
        <family val="2"/>
      </rPr>
      <t xml:space="preserve"> (5) </t>
    </r>
  </si>
  <si>
    <t>Portugal</t>
  </si>
  <si>
    <t>Total Europe</t>
  </si>
  <si>
    <t>Northern Africa</t>
  </si>
  <si>
    <t>Western Africa</t>
  </si>
  <si>
    <t>Eastern Africa</t>
  </si>
  <si>
    <t>Southern Africa</t>
  </si>
  <si>
    <t>Central Africa</t>
  </si>
  <si>
    <r>
      <t xml:space="preserve">Other </t>
    </r>
    <r>
      <rPr>
        <vertAlign val="superscript"/>
        <sz val="9"/>
        <rFont val="Arial"/>
        <family val="2"/>
      </rPr>
      <t>(1)</t>
    </r>
  </si>
  <si>
    <r>
      <t>Caribbean Islands</t>
    </r>
    <r>
      <rPr>
        <vertAlign val="superscript"/>
        <sz val="9"/>
        <rFont val="Arial"/>
        <family val="2"/>
      </rPr>
      <t>(2)</t>
    </r>
  </si>
  <si>
    <t>Latin America</t>
  </si>
  <si>
    <t>Total Americas</t>
  </si>
  <si>
    <r>
      <t>Middle East</t>
    </r>
    <r>
      <rPr>
        <b/>
        <vertAlign val="superscript"/>
        <sz val="9"/>
        <rFont val="Arial"/>
        <family val="2"/>
      </rPr>
      <t>(3)</t>
    </r>
  </si>
  <si>
    <t>Jordan, Lebanon, Turkey and others</t>
  </si>
  <si>
    <t>Total Middle East</t>
  </si>
  <si>
    <r>
      <t>East Asia</t>
    </r>
    <r>
      <rPr>
        <vertAlign val="superscript"/>
        <sz val="9"/>
        <rFont val="Arial"/>
        <family val="2"/>
      </rPr>
      <t>(4)</t>
    </r>
  </si>
  <si>
    <t>Pacific</t>
  </si>
  <si>
    <t>Indian Ocean islands</t>
  </si>
  <si>
    <t>Total Asia-Pacific</t>
  </si>
  <si>
    <t>Total Worldwide</t>
  </si>
  <si>
    <t>(1) Represents supply to African non consolidated group companies and third parties.</t>
  </si>
  <si>
    <t>(2) Including the acquisition of service-stations in Dominican Republic in January 2016.</t>
  </si>
  <si>
    <t xml:space="preserve">(3) Including the sales of 455 service-stations in Turkey in March 2016. </t>
  </si>
  <si>
    <t>(4) Including the acquisition of service-stations in Philippines in July 2016.</t>
  </si>
  <si>
    <t>(5) Including the sales of TotalErg.</t>
  </si>
  <si>
    <t>﻿By main products and for Network and Lubricants activities</t>
  </si>
  <si>
    <t>LPG</t>
  </si>
  <si>
    <t>Avgas and jet fuel</t>
  </si>
  <si>
    <t>Solvents</t>
  </si>
  <si>
    <t xml:space="preserve">(1) Split products restarted due to a regularization on Special fluids US and Distillates Deutchland </t>
  </si>
  <si>
    <r>
      <t>SERVICE-STATIONS</t>
    </r>
    <r>
      <rPr>
        <b/>
        <vertAlign val="superscript"/>
        <sz val="12"/>
        <color rgb="FFFF6E23"/>
        <rFont val="Arial"/>
        <family val="2"/>
      </rPr>
      <t xml:space="preserve"> (1)</t>
    </r>
  </si>
  <si>
    <t>Eastern Europe (Poland)</t>
  </si>
  <si>
    <t>AS24 Stations</t>
  </si>
  <si>
    <t xml:space="preserve">Eastern Africa </t>
  </si>
  <si>
    <r>
      <t>Southern Africa</t>
    </r>
    <r>
      <rPr>
        <vertAlign val="superscript"/>
        <sz val="9"/>
        <rFont val="Arial"/>
        <family val="2"/>
      </rPr>
      <t xml:space="preserve"> (1)</t>
    </r>
  </si>
  <si>
    <r>
      <t>4543</t>
    </r>
    <r>
      <rPr>
        <b/>
        <vertAlign val="superscript"/>
        <sz val="9"/>
        <rFont val="Arial"/>
        <family val="2"/>
      </rPr>
      <t>(6)</t>
    </r>
  </si>
  <si>
    <t>Mexico</t>
  </si>
  <si>
    <r>
      <t xml:space="preserve">Caribbean Islands </t>
    </r>
    <r>
      <rPr>
        <vertAlign val="superscript"/>
        <sz val="9"/>
        <rFont val="Arial"/>
        <family val="2"/>
      </rPr>
      <t>(2)</t>
    </r>
  </si>
  <si>
    <r>
      <t xml:space="preserve">Total Americas </t>
    </r>
    <r>
      <rPr>
        <b/>
        <vertAlign val="superscript"/>
        <sz val="9"/>
        <rFont val="Arial"/>
        <family val="2"/>
      </rPr>
      <t>(3)</t>
    </r>
  </si>
  <si>
    <r>
      <t>Jordan, Lebanon, Turkey and Saudi Arabia</t>
    </r>
    <r>
      <rPr>
        <vertAlign val="superscript"/>
        <sz val="9"/>
        <rFont val="Arial"/>
        <family val="2"/>
      </rPr>
      <t xml:space="preserve"> (4)</t>
    </r>
  </si>
  <si>
    <r>
      <t>East Asia</t>
    </r>
    <r>
      <rPr>
        <vertAlign val="superscript"/>
        <sz val="9"/>
        <rFont val="Arial"/>
        <family val="2"/>
      </rPr>
      <t> (5)</t>
    </r>
  </si>
  <si>
    <t>(1) Including the acquisition of 40 service-stations in Angola in December 2019 (consolidation January 1, 2020).</t>
  </si>
  <si>
    <t>(4) Including the acquisition of 127 service-stations in Saudi Arabia in June 2019 (consolidation January 1, 2020)</t>
  </si>
  <si>
    <t>(5) Including the acquisition of service-stations in Philippines in July 2016.</t>
  </si>
  <si>
    <t xml:space="preserve">(6) Data restarted due to a regularization of the counting of the number of service stations. </t>
  </si>
  <si>
    <t>Combined production (kboe/d)</t>
  </si>
  <si>
    <r>
      <t xml:space="preserve">Liquids </t>
    </r>
    <r>
      <rPr>
        <i/>
        <sz val="8"/>
        <rFont val="Arial"/>
        <family val="2"/>
      </rPr>
      <t>(kb/d)</t>
    </r>
    <r>
      <rPr>
        <vertAlign val="superscript"/>
        <sz val="9"/>
        <rFont val="Arial"/>
        <family val="2"/>
      </rPr>
      <t> (1)</t>
    </r>
  </si>
  <si>
    <t>RENEWABLE ELECTRICITY GENERATION CAPACITY COVERED BY PPA AS OF DECEMBER 31, 2020</t>
  </si>
  <si>
    <r>
      <t>455</t>
    </r>
    <r>
      <rPr>
        <vertAlign val="superscript"/>
        <sz val="9"/>
        <rFont val="Arial"/>
        <family val="2"/>
      </rPr>
      <t>(1)</t>
    </r>
  </si>
  <si>
    <t>(5) DACF = debt adjusted net cash flow, is defined as operating cash flow before working capital changes and without financial charges.</t>
  </si>
  <si>
    <t>(1) Including share of Wepec (sold in 2019), TotalErg (sold in 2018), as well as refineries in Africa that are reported in the Marketing &amp; Services segment.</t>
  </si>
  <si>
    <t>(3) Capacity data calculated on number of calendar days</t>
  </si>
  <si>
    <t>(4) Estimated dividend in dollars includes the first quarterly interim ADR dividend of $0.77 paid in October 2020 and the second quarterly interim ADR dividend of $0.80 paid in January 2021, as well as the third quarterly interim ADR dividend of $0.77 payable in April 2021 and the proposed final ADR dividend of $0.77 payable in July 2021. The proposed final ADR dividend of $0.77 payable in July 2021 was converted at a rate of $1.1782/€, based on the exchange rate of the European Central Bank as of March 26, 2021.</t>
  </si>
  <si>
    <t>MARKETING &amp; SERVICES</t>
  </si>
  <si>
    <t>REFINING &amp; CHEMICALS</t>
  </si>
  <si>
    <t>EXPLORATION &amp; PRODUCTION</t>
  </si>
  <si>
    <t>INTEGRATED GAS, RENEWABLES &amp; POWER</t>
  </si>
  <si>
    <t>CORPORATE</t>
  </si>
  <si>
    <t>UPSTREAM OIL AND GAS ACTIVITIES</t>
  </si>
  <si>
    <t>INSTALLED POWER GENERATION CAPACITY FROM RENEWABLES BY DEVELOPER AS OF DECEMBER 31, 2020</t>
  </si>
  <si>
    <t>Average PPA price ($/MWh)</t>
  </si>
  <si>
    <t>Asia &amp; Oceania</t>
  </si>
  <si>
    <r>
      <t>Net financial debt</t>
    </r>
    <r>
      <rPr>
        <vertAlign val="superscript"/>
        <sz val="9"/>
        <rFont val="Arial"/>
        <family val="2"/>
      </rPr>
      <t>(1)</t>
    </r>
  </si>
  <si>
    <t>Residual PPA duration (years)</t>
  </si>
  <si>
    <t>EV CHARGE POINTS IN EUROPE</t>
  </si>
  <si>
    <t>Leases</t>
  </si>
  <si>
    <t>Net-debt-to-equity ratio including leases</t>
  </si>
  <si>
    <t>(3) Estimated dividend in dollars includes the first quarterly interim ADR dividend of $0.77 paid in October 2020 and the second quarterly interim ADR dividend of $0.80 paid in January 2021, as well as the third quarterly interim ADR dividend of $0.77 payable in April 2021 and the proposed final ADR dividend of $0.77 payable in July 2021. The proposed final ADR dividend of $0.77 payable in July 2021 was converted at a rate of $1.1782/€, based on the exchange rate of the European Central Bank as of March 26, 2021.</t>
  </si>
  <si>
    <t>(4) Exluding leases. Net-debt-to-equity ratio including leases impact was 25.9% at the end of 2020.</t>
  </si>
  <si>
    <t>(5) Based on adjusted net operating income and average capital employed using replacement cost.</t>
  </si>
  <si>
    <t>(6) Operating cash flow before working capital changes” is defined as cash flow from operating activities before changes in working capital at replacement cost, excluding the mark-to-market effect of iGRP’s contracts and including capital gain from renewable projects sale (effective first quarter 2020). Historical data have been restated to cancel the impact of fair valuation of iGRP sector’s contracts.</t>
  </si>
  <si>
    <t xml:space="preserve">(7) DACF = debt adjusted cash flow, is defined as operating cash flow before working capital changes and without financial charges. </t>
  </si>
  <si>
    <t>(8) Including acquisitions and increases in non-current loans.</t>
  </si>
  <si>
    <t>(9) Organic investments = net investments, excluding acquisitions, asset sales and other operations with non-controlling interests.</t>
  </si>
  <si>
    <t>(10) 2019 and 2018 datas restated.</t>
  </si>
  <si>
    <r>
      <t>3.11</t>
    </r>
    <r>
      <rPr>
        <b/>
        <vertAlign val="superscript"/>
        <sz val="9"/>
        <rFont val="Arial"/>
        <family val="2"/>
      </rPr>
      <t>(3)</t>
    </r>
  </si>
  <si>
    <r>
      <t>Net-debt-to-equity ratio (as of December 31)</t>
    </r>
    <r>
      <rPr>
        <vertAlign val="superscript"/>
        <sz val="9"/>
        <rFont val="Arial"/>
        <family val="2"/>
      </rPr>
      <t>(4)</t>
    </r>
  </si>
  <si>
    <r>
      <t>Return on Average Capital Employed (ROACE)</t>
    </r>
    <r>
      <rPr>
        <vertAlign val="superscript"/>
        <sz val="9"/>
        <rFont val="Arial"/>
        <family val="2"/>
      </rPr>
      <t>(5)</t>
    </r>
  </si>
  <si>
    <r>
      <t>Operating cash flow before working capital changes</t>
    </r>
    <r>
      <rPr>
        <vertAlign val="superscript"/>
        <sz val="9"/>
        <rFont val="Arial"/>
        <family val="2"/>
      </rPr>
      <t>(6)(10)</t>
    </r>
  </si>
  <si>
    <r>
      <t>Operating cash flow before working capital changes w/o financial charges (DACF)</t>
    </r>
    <r>
      <rPr>
        <vertAlign val="superscript"/>
        <sz val="9"/>
        <rFont val="Arial"/>
        <family val="2"/>
      </rPr>
      <t>(7)(10)</t>
    </r>
  </si>
  <si>
    <r>
      <t>Gross investments</t>
    </r>
    <r>
      <rPr>
        <vertAlign val="superscript"/>
        <sz val="9"/>
        <rFont val="Arial"/>
        <family val="2"/>
      </rPr>
      <t>(8)</t>
    </r>
  </si>
  <si>
    <r>
      <t>Organic investments</t>
    </r>
    <r>
      <rPr>
        <vertAlign val="superscript"/>
        <sz val="9"/>
        <rFont val="Arial"/>
        <family val="2"/>
      </rPr>
      <t>(9)</t>
    </r>
  </si>
  <si>
    <r>
      <rPr>
        <sz val="9"/>
        <color theme="1"/>
        <rFont val="Arial"/>
        <family val="2"/>
      </rPr>
      <t>3.11</t>
    </r>
    <r>
      <rPr>
        <vertAlign val="superscript"/>
        <sz val="9"/>
        <color theme="1"/>
        <rFont val="Arial"/>
        <family val="2"/>
      </rPr>
      <t>(3)(4)</t>
    </r>
  </si>
  <si>
    <r>
      <t>Shareholder return ratio</t>
    </r>
    <r>
      <rPr>
        <vertAlign val="superscript"/>
        <sz val="9"/>
        <rFont val="Arial"/>
        <family val="2"/>
      </rPr>
      <t>(5)</t>
    </r>
  </si>
  <si>
    <r>
      <t>Price-to-earning ratio</t>
    </r>
    <r>
      <rPr>
        <vertAlign val="superscript"/>
        <sz val="9"/>
        <rFont val="Arial"/>
        <family val="2"/>
      </rPr>
      <t>(6)</t>
    </r>
  </si>
  <si>
    <r>
      <t>Yield</t>
    </r>
    <r>
      <rPr>
        <vertAlign val="superscript"/>
        <sz val="9"/>
        <rFont val="Arial"/>
        <family val="2"/>
      </rPr>
      <t>(7)</t>
    </r>
  </si>
  <si>
    <t>(6) ADR price at year-end ($)/adjusted fully-⁠diluted earnings per share ($).</t>
  </si>
  <si>
    <t>(7) Dividend (€)/share price at year-end (€).</t>
  </si>
  <si>
    <t>Total solar gross capacity (MW)</t>
  </si>
  <si>
    <t>Total onshore wind gross capacity (MW)</t>
  </si>
  <si>
    <t>Total offshore wind gross capacity (MW)</t>
  </si>
  <si>
    <t>Others (hydro, storage, biogas) gross capacity (MW)</t>
  </si>
  <si>
    <t>Total gross renewable capacity (MW)</t>
  </si>
  <si>
    <t>In development 
to 2025</t>
  </si>
  <si>
    <t>Total net renewable capacity (MW)</t>
  </si>
  <si>
    <t>RENEWABLE ELECTRICITY GENERATION CAPACITY AS OF DECEMBER 31, 2020</t>
  </si>
  <si>
    <t>Gross capacity covered by PPA (MW)</t>
  </si>
  <si>
    <t>Average asset age (years)</t>
  </si>
  <si>
    <t xml:space="preserve">               FACTBOOK 2020</t>
  </si>
  <si>
    <r>
      <t>TOTAL average liquids price ($/b)</t>
    </r>
    <r>
      <rPr>
        <b/>
        <vertAlign val="superscript"/>
        <sz val="9"/>
        <color rgb="FF285AFF"/>
        <rFont val="Arial"/>
        <family val="2"/>
      </rPr>
      <t> (3)</t>
    </r>
  </si>
  <si>
    <r>
      <t>TOTAL average liquids price ($/b) </t>
    </r>
    <r>
      <rPr>
        <b/>
        <vertAlign val="superscript"/>
        <sz val="9"/>
        <color rgb="FF285AFF"/>
        <rFont val="Arial"/>
        <family val="2"/>
      </rPr>
      <t>(3)</t>
    </r>
  </si>
  <si>
    <t>Total (1)</t>
  </si>
  <si>
    <t>Gross renewables installed capacity (GW) (1)</t>
  </si>
  <si>
    <t>Gross renewables installed or in development capacity with PPA (GW) (1)</t>
  </si>
  <si>
    <r>
      <t xml:space="preserve">Net </t>
    </r>
    <r>
      <rPr>
        <b/>
        <vertAlign val="superscript"/>
        <sz val="10"/>
        <color rgb="FF009BFF"/>
        <rFont val="Arial"/>
        <family val="2"/>
      </rPr>
      <t>(1)</t>
    </r>
  </si>
  <si>
    <r>
      <t>7,309</t>
    </r>
    <r>
      <rPr>
        <vertAlign val="superscript"/>
        <sz val="9"/>
        <color theme="1"/>
        <rFont val="Arial"/>
        <family val="2"/>
      </rPr>
      <t>(2)</t>
    </r>
  </si>
  <si>
    <r>
      <t>Pre-tax income from producing activities</t>
    </r>
    <r>
      <rPr>
        <b/>
        <vertAlign val="superscript"/>
        <sz val="9"/>
        <color rgb="FF32C8C8"/>
        <rFont val="Arial"/>
        <family val="2"/>
      </rPr>
      <t> (3)</t>
    </r>
  </si>
  <si>
    <r>
      <t>Results of oil and gas producing activities</t>
    </r>
    <r>
      <rPr>
        <b/>
        <vertAlign val="superscript"/>
        <sz val="9"/>
        <color rgb="FF32C8C8"/>
        <rFont val="Arial"/>
        <family val="2"/>
      </rPr>
      <t> (3)</t>
    </r>
  </si>
  <si>
    <r>
      <t>2020</t>
    </r>
    <r>
      <rPr>
        <b/>
        <vertAlign val="superscript"/>
        <sz val="10"/>
        <color rgb="FF32C8C8"/>
        <rFont val="Arial"/>
        <family val="2"/>
      </rPr>
      <t> (4)</t>
    </r>
  </si>
  <si>
    <r>
      <t>Net</t>
    </r>
    <r>
      <rPr>
        <b/>
        <vertAlign val="superscript"/>
        <sz val="9"/>
        <color rgb="FF32C8C8"/>
        <rFont val="Arial"/>
        <family val="2"/>
      </rPr>
      <t>(3)</t>
    </r>
  </si>
  <si>
    <r>
      <t>Undeveloped acreage</t>
    </r>
    <r>
      <rPr>
        <b/>
        <vertAlign val="superscript"/>
        <sz val="10"/>
        <color rgb="FF32C8C8"/>
        <rFont val="Arial"/>
        <family val="2"/>
      </rPr>
      <t>(1)</t>
    </r>
  </si>
  <si>
    <r>
      <t>Net 
productive 
wells</t>
    </r>
    <r>
      <rPr>
        <b/>
        <vertAlign val="superscript"/>
        <sz val="10"/>
        <color rgb="FF32C8C8"/>
        <rFont val="Arial"/>
        <family val="2"/>
      </rPr>
      <t>(1)</t>
    </r>
  </si>
  <si>
    <r>
      <t>Net productive
wells drilled</t>
    </r>
    <r>
      <rPr>
        <b/>
        <vertAlign val="superscript"/>
        <sz val="10"/>
        <color rgb="FF32C8C8"/>
        <rFont val="Arial"/>
        <family val="2"/>
      </rPr>
      <t>(1)(2)</t>
    </r>
  </si>
  <si>
    <r>
      <t>Net dry
wells drilled</t>
    </r>
    <r>
      <rPr>
        <b/>
        <vertAlign val="superscript"/>
        <sz val="10"/>
        <color rgb="FF32C8C8"/>
        <rFont val="Arial"/>
        <family val="2"/>
      </rPr>
      <t>(1)(3)</t>
    </r>
  </si>
  <si>
    <r>
      <t>Net total
wells drilled</t>
    </r>
    <r>
      <rPr>
        <b/>
        <vertAlign val="superscript"/>
        <sz val="10"/>
        <color rgb="FF32C8C8"/>
        <rFont val="Arial"/>
        <family val="2"/>
      </rPr>
      <t>(1)(3)</t>
    </r>
  </si>
  <si>
    <r>
      <t>Net</t>
    </r>
    <r>
      <rPr>
        <b/>
        <vertAlign val="superscript"/>
        <sz val="10"/>
        <color rgb="FF32C8C8"/>
        <rFont val="Arial"/>
        <family val="2"/>
      </rPr>
      <t>(1)</t>
    </r>
  </si>
  <si>
    <r>
      <rPr>
        <b/>
        <sz val="9"/>
        <color rgb="FF96E600"/>
        <rFont val="Arial Bold"/>
        <family val="2"/>
      </rPr>
      <t>Average</t>
    </r>
  </si>
  <si>
    <r>
      <t xml:space="preserve">SALES BY ACTIVITY – SPECIALITY CHEMICALS PRODUCTS </t>
    </r>
    <r>
      <rPr>
        <b/>
        <vertAlign val="superscript"/>
        <sz val="12"/>
        <color rgb="FFFF0000"/>
        <rFont val="Arial"/>
        <family val="2"/>
      </rPr>
      <t>(1)</t>
    </r>
  </si>
  <si>
    <r>
      <t>SALES BY GEOGRAPHIC AREA</t>
    </r>
    <r>
      <rPr>
        <b/>
        <sz val="12"/>
        <color rgb="FFFF0000"/>
        <rFont val="HelveticaNeueLT Com 23 UltLtEx"/>
        <family val="2"/>
      </rPr>
      <t xml:space="preserve"> </t>
    </r>
    <r>
      <rPr>
        <b/>
        <sz val="12"/>
        <color rgb="FFFF0000"/>
        <rFont val="Arial"/>
        <family val="2"/>
      </rPr>
      <t xml:space="preserve">– SPECIALITY CHEMICALS PRODUCTS </t>
    </r>
    <r>
      <rPr>
        <b/>
        <vertAlign val="superscript"/>
        <sz val="12"/>
        <color rgb="FFFF0000"/>
        <rFont val="Arial"/>
        <family val="2"/>
      </rPr>
      <t>(1)(2)</t>
    </r>
  </si>
  <si>
    <r>
      <t>1,845</t>
    </r>
    <r>
      <rPr>
        <b/>
        <vertAlign val="superscript"/>
        <sz val="9"/>
        <color rgb="FFFFC800"/>
        <rFont val="Arial"/>
        <family val="2"/>
      </rPr>
      <t xml:space="preserve"> (1)</t>
    </r>
  </si>
  <si>
    <r>
      <t>7,310</t>
    </r>
    <r>
      <rPr>
        <b/>
        <vertAlign val="superscript"/>
        <sz val="10"/>
        <color rgb="FF32C8C8"/>
        <rFont val="Arial"/>
        <family val="2"/>
      </rPr>
      <t>(2)</t>
    </r>
  </si>
  <si>
    <t>Note on FS (p13)</t>
  </si>
  <si>
    <t>Financial highlights (p13)</t>
  </si>
  <si>
    <t>Market environment (p13)</t>
  </si>
  <si>
    <t>Op. High. by quarter (p14-15)</t>
  </si>
  <si>
    <t>Fin. High. by quarter (p14-15)</t>
  </si>
  <si>
    <t>Market envir. price (p14-15)</t>
  </si>
  <si>
    <t>Consol. stat. income (p16)</t>
  </si>
  <si>
    <t>Sales (p17)</t>
  </si>
  <si>
    <t>Deprec. depl. &amp; impairme. (p17)</t>
  </si>
  <si>
    <t>Equity in income (loss) (p17)</t>
  </si>
  <si>
    <t>Income taxes (p17)</t>
  </si>
  <si>
    <t>Adj. items net income (p19)</t>
  </si>
  <si>
    <t>Cons. balance sheet in (p20)</t>
  </si>
  <si>
    <t>Net tangible &amp; intangible (p21)</t>
  </si>
  <si>
    <t>Property, plant &amp; equip. (p21)</t>
  </si>
  <si>
    <t>Non-current assets (p21)</t>
  </si>
  <si>
    <t>Non-current debt (p22)</t>
  </si>
  <si>
    <t>Consolidated Equity (p23-24)</t>
  </si>
  <si>
    <t>Net-debt-to-equity ratio (p24)</t>
  </si>
  <si>
    <t>Capital replacement cost (p24)</t>
  </si>
  <si>
    <t>Capital employed (p24)</t>
  </si>
  <si>
    <t>ROACE by bs (p25)</t>
  </si>
  <si>
    <t>Conso stat. cash flows (p26)</t>
  </si>
  <si>
    <t xml:space="preserve">Cash flows from op. (p26) </t>
  </si>
  <si>
    <t>﻿Gross investments (p27)</t>
  </si>
  <si>
    <t>Organic investments by bs (p27)</t>
  </si>
  <si>
    <t>Divestments by bs (p27)</t>
  </si>
  <si>
    <t xml:space="preserve">Share information (p29) </t>
  </si>
  <si>
    <t>Payroll (p30)</t>
  </si>
  <si>
    <t>Number of employees (p30)</t>
  </si>
  <si>
    <t>﻿Financial highlights (p35)</t>
  </si>
  <si>
    <t>Hydrocarbon Prod&amp;LNG (35)</t>
  </si>
  <si>
    <t>Renewables &amp; electricity (35)</t>
  </si>
  <si>
    <t>Liquefied natural gas (38)</t>
  </si>
  <si>
    <t>Installed cap. by dev. (48)</t>
  </si>
  <si>
    <t>Ren. cap. in operation (50)</t>
  </si>
  <si>
    <t>Ren. cap. covered by PPA (52)</t>
  </si>
  <si>
    <t>﻿CCGT power plants cap. (52)</t>
  </si>
  <si>
    <t>Breakdown of gas elec. (54)</t>
  </si>
  <si>
    <t>Financial highlights EP (p59)</t>
  </si>
  <si>
    <t>Production (59)</t>
  </si>
  <si>
    <t>Production (p77)</t>
  </si>
  <si>
    <t>Proved reserves (p77)</t>
  </si>
  <si>
    <t>Europe &amp; Central Asia (p78)</t>
  </si>
  <si>
    <t>Africa excl. North Africa (p79)</t>
  </si>
  <si>
    <t>Mid. East &amp; North Africa (p80)</t>
  </si>
  <si>
    <t>Americas (p81)</t>
  </si>
  <si>
    <t>Asia-Pacific (p82)</t>
  </si>
  <si>
    <t>Comb. liquids gas prod. (p83)</t>
  </si>
  <si>
    <t>Liquids prod. (84)</t>
  </si>
  <si>
    <t>Gas prod. (p85)</t>
  </si>
  <si>
    <t>Key op. ratios Group (p86)</t>
  </si>
  <si>
    <t>Key op. ratios subs. (p86)</t>
  </si>
  <si>
    <t>Changes oil bitum. gas (p87-90)</t>
  </si>
  <si>
    <t>Changes oil&amp;Bitum.res. (p91-94)</t>
  </si>
  <si>
    <t>Changes gas res. (p95-98)</t>
  </si>
  <si>
    <t>Results op. activities(p99-100)</t>
  </si>
  <si>
    <t>Cost incurred (p101)</t>
  </si>
  <si>
    <t>Capitalized cost (p102-103)</t>
  </si>
  <si>
    <t>Net cash flows (p104-105)</t>
  </si>
  <si>
    <t>Changes net cash flows (p106)</t>
  </si>
  <si>
    <t>Oil Gas Acreage (p107)</t>
  </si>
  <si>
    <t>Nb. prod. wells (p108)</t>
  </si>
  <si>
    <t>Nb.prod.dry.wells drilled(p109)</t>
  </si>
  <si>
    <t>Explo.Devpt.wells (p110)</t>
  </si>
  <si>
    <t>Pipeline interests (p111)</t>
  </si>
  <si>
    <t>Pipeline gas sales (p112)</t>
  </si>
  <si>
    <t>Financial highlights RC (p117)</t>
  </si>
  <si>
    <t>Operational highlights (p117)</t>
  </si>
  <si>
    <t>Refinery capacity (p120)</t>
  </si>
  <si>
    <t>Refinery throughput (p121)</t>
  </si>
  <si>
    <t>Distillation capacity (p120)</t>
  </si>
  <si>
    <t>Utiliz. rate feedstocks (p121)</t>
  </si>
  <si>
    <t>Utiliz. rate crude (p121)</t>
  </si>
  <si>
    <t>Production levels (p121)</t>
  </si>
  <si>
    <t>Main prod. capacities (p122)</t>
  </si>
  <si>
    <t>Sales by geo. area (p122)</t>
  </si>
  <si>
    <t>Sales by activity (p 123)</t>
  </si>
  <si>
    <t>Sales by geo. area (p123)</t>
  </si>
  <si>
    <t>Sales by activity (p123)</t>
  </si>
  <si>
    <t>﻿Financial highlights MS (p127)</t>
  </si>
  <si>
    <t>Operational highlights (p127)</t>
  </si>
  <si>
    <t>Petrol sales by area (p130)</t>
  </si>
  <si>
    <t>Petrol. sales by product (p131)</t>
  </si>
  <si>
    <t>Service-Stations (p132)</t>
  </si>
  <si>
    <t>EV charge points (p132)</t>
  </si>
  <si>
    <t>Adj. items op. income (p18)</t>
  </si>
  <si>
    <t>Since January, 1, 2019, TotalEnergies has been structured around around four business segments, Exploration &amp; production; Integrated Gas, Renewable &amp; Power; Refining &amp; Chemicals and Marketing Services. In addition, the Corporate Segment includes operating and financial activities.</t>
  </si>
  <si>
    <t>(1)	$391 million of Total Gabon has been classified as “Assets classified as held for sale” to divest its interests an operationship in the Cap Lopez oil terminal. $154 million of the Lindsey refinery and its associated logistic assets has been classified as “Assets classified as held for sale”.
(2)	$150 million of Total Gabon has been classified as “Liabilities directly associated with the assets classified as held for sale”. $238 million the Lindsey refinery and its associated logistic has been classified as “Liabilities directly associated with the assets classified as held for sale”.
(3)	$449 million of several UK non‑core assets hsbeen classified as “Assets classified as held for sale”. $433 million of Total E&amp;P Deep Offshore Borneo BV which holds an 85,95% interest in Block CA1 has been classified as “Assets classified as held for sale”. $88 million of Fosmax LNG, operator of the Fos Cavaou LNG terminal. $318 million of TotalEnergies Renouvelables France has been classified as “Assets classified as held for sale”.
(4)	$349 million of several UK non‑core assets has been classified as “Liabilities directly associated with the assets classified as held for sale”. $180 million of Total E&amp;P Deep Offshore Borneo BV which holds an 85,95% interest in Block CA1 has been classified as “Liabilities directly associated with the assets classified as held for sale”. $266 million of TotalEnergies Renouvelables France has been classified as “Liabilities directly associated with the assets classified as held for sale”.
(5)	$1,077 million of Ichthys in Australia has been classified as “Assets classified as held for sale”. $116 million of Total Petrochemicals (Ningbo) Ltd and $79 million of Total Petrochemicals Foshan in China has been classified as “Assets classified as held for sale”. $61 million of Hazira LNG Private Ltd and $31 million of Hazira Port Private Ltd in India has been classified as “Assets classified as held for sale”.
(6)	$41 million of TotalEnergies EP Ichthys BV in Netherlands has been classified as “Liabilities directly associated with the assets classified as held for sale”. $16 million of Total Petrochemicals Foshan and $13 million of Total Petrochemicals (Ningbo) Ltd in China have been classified as “Liabilities directly associated with the assets classified as held for sale”.
(7)	$2,581 million of Martin Linge in Norway has been classified as “Assets classified as held for sale”. $166 million of Total Erg in Italy has been classified as “Assets classified as held for sale”.
(8)	$1,106 million of Martin Linge in Norway has been classified as “Liabilities directly associated with the assets classified as held for sale”.
(9)	$1,077 million of Atotech has been classified as “Assets classified as held for sale”.
(10)	$491 million of Atotech has been classified as “Liabilities directly associated with the assets classified as held for sale”.</t>
  </si>
  <si>
    <t>(5) Based on the amount of dividends paid in cash plus buybacks of TotalEnergies shares done by the Company during 2020 amounting to $7.24 billion and to an operating cash flow before working capital changes of $15.7 billion in 2020.</t>
  </si>
  <si>
    <t>TotalEnergies Solar Int.</t>
  </si>
  <si>
    <t>TotalEnergies Renouvelables France</t>
  </si>
  <si>
    <r>
      <t>TotalEnergies Renewables Distributed Generation</t>
    </r>
    <r>
      <rPr>
        <vertAlign val="superscript"/>
        <sz val="9"/>
        <color theme="1"/>
        <rFont val="Arial"/>
        <family val="2"/>
      </rPr>
      <t> (2)</t>
    </r>
  </si>
  <si>
    <r>
      <t>Total Europe</t>
    </r>
    <r>
      <rPr>
        <b/>
        <vertAlign val="superscript"/>
        <sz val="9"/>
        <color rgb="FF009BFF"/>
        <rFont val="Arial"/>
        <family val="2"/>
      </rPr>
      <t xml:space="preserve"> (2)</t>
    </r>
  </si>
  <si>
    <t>(2) TotalEnergies, 100%.</t>
  </si>
  <si>
    <t>(2) TotalEnergies, 20%.</t>
  </si>
  <si>
    <t xml:space="preserve">(3) Moreover, Clean Energy Fuels Corp, in which TotalEnergies holds a 25,63% stake, has a network of 550 service stations in the United States at year-end 2020 (compared to 530 at year-end 2019 and 530 at year-end 2018) </t>
  </si>
  <si>
    <t>(2) In 2020, the effect generated by the grant of TotalEnergies performance shares and by the capital increase reserved for employees (19,007,836 shares) is anti-dilutive. In accordance with IAS 33, the weighted-average number of diluted shares is therefore equal to the weighted-average number of shares.</t>
  </si>
  <si>
    <t xml:space="preserve">(2) For information purposes only, under IAS 33 in 2020, the effect generated by the grant of TotalEnergies performance shares and by the capital increase reserved for employees (19,007,836 shares) is anti-dilutive. Therefore under IAS 33 in 2020, the weighted-average number of diluted shares is equal to the weighted-average number of shares (2,602,026,749 shares). </t>
  </si>
  <si>
    <t>Including sales by TotalEnergies from equity production and third party purchases</t>
  </si>
  <si>
    <t>﻿(2) The Group’s equity production may be sold by TotalEnergies or by the joint-ventures.</t>
  </si>
  <si>
    <t>(1) Group share, excluding trading. The Group’s equity production may be sold by TotalEnergies or by the joint-ventures.</t>
  </si>
  <si>
    <t>(4) Including TotalEnergies’s stake in Novatek.</t>
  </si>
  <si>
    <t>(2) Condensates Splitter held by the joint venture BTP (40% TotalEnergies, 60% BASF and TotalEnergies operator) and included in the refining capacities from December 31, 2015.</t>
  </si>
  <si>
    <t>(3) Condensates Splitter held by the joint venture HTC (50% TotalEnergies, 50% Hanwha and HTC operator) and included in the refining capacities from December 31, 2015.</t>
  </si>
  <si>
    <t>(2) Including from December 31, 2015, TotalEnergies share in BTP Condensate Splitter (40%) in United States.</t>
  </si>
  <si>
    <t>(3) Including TotalEnergies share (50%) in HTC Condensate Splitter in Korea from December 31, 2015.</t>
  </si>
  <si>
    <t>(3) Including TotalEnergies share (50%) in HTC Condensate Splitter in Korea.</t>
  </si>
  <si>
    <r>
      <t>The table below sets forth by product category TotalEnergies’s net share of refined quantities produced at the Group’s refineries</t>
    </r>
    <r>
      <rPr>
        <vertAlign val="superscript"/>
        <sz val="10"/>
        <color theme="1"/>
        <rFont val="Arial"/>
        <family val="2"/>
      </rPr>
      <t>(1)(2)</t>
    </r>
    <r>
      <rPr>
        <sz val="10"/>
        <color theme="1"/>
        <rFont val="Arial"/>
        <family val="2"/>
      </rPr>
      <t>.</t>
    </r>
  </si>
  <si>
    <t>(1) For refineries not 100% owned by TotalEnergies the production shown is TotalEnergies’s equity share of the site’s overall production.</t>
  </si>
  <si>
    <t>(4) Including from 2016 TotalEnergies share in BTP Condensate Splitter (40%) in United States.</t>
  </si>
  <si>
    <t>(5) Including TotalEnergies share (50%) in HTC Condensate Splitter in Korea. Including TotalEnergies share (22%) in WEPEC until 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</si>
</sst>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00;\(#,##0.00\)"/>
    <numFmt numFmtId="166" formatCode="#,##0.0;\(#,##0.0\)"/>
    <numFmt numFmtId="167" formatCode="0.0%"/>
    <numFmt numFmtId="168" formatCode="0.0"/>
    <numFmt numFmtId="169" formatCode="#,##0.0"/>
    <numFmt numFmtId="170" formatCode="#,##0.00;\(#,##0.00\);&quot;-&quot;"/>
    <numFmt numFmtId="171" formatCode="#,##0.0_);\(#,##0.0\)"/>
    <numFmt numFmtId="172" formatCode="0.00_);\(0.00\)"/>
    <numFmt numFmtId="173" formatCode="#,##0;[Red]#,##0"/>
    <numFmt numFmtId="174" formatCode="&quot;(&quot;0&quot;)&quot;"/>
  </numFmts>
  <fonts count="118">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rgb="FFFF6E23"/>
      <name val="Arial"/>
      <family val="2"/>
    </font>
    <font>
      <i/>
      <sz val="10"/>
      <color theme="4"/>
      <name val="Arial"/>
      <family val="2"/>
    </font>
    <font>
      <b/>
      <sz val="9"/>
      <name val="Arial"/>
      <family val="2"/>
    </font>
    <font>
      <sz val="9"/>
      <name val="Arial"/>
      <family val="2"/>
    </font>
    <font>
      <vertAlign val="superscript"/>
      <sz val="9"/>
      <name val="Arial"/>
      <family val="2"/>
    </font>
    <font>
      <b/>
      <vertAlign val="superscript"/>
      <sz val="9"/>
      <name val="Arial"/>
      <family val="2"/>
    </font>
    <font>
      <sz val="8"/>
      <color theme="1"/>
      <name val="Arial"/>
      <family val="2"/>
    </font>
    <font>
      <b/>
      <vertAlign val="superscript"/>
      <sz val="12"/>
      <color rgb="FFFF6E23"/>
      <name val="Arial"/>
      <family val="2"/>
    </font>
    <font>
      <sz val="10"/>
      <color theme="1"/>
      <name val="Arial"/>
      <family val="2"/>
    </font>
    <font>
      <i/>
      <sz val="10"/>
      <color rgb="FF3876AF"/>
      <name val="Arial"/>
      <family val="2"/>
    </font>
    <font>
      <sz val="12"/>
      <color rgb="FF3876AF"/>
      <name val="Calibri"/>
      <family val="2"/>
      <scheme val="minor"/>
    </font>
    <font>
      <sz val="12"/>
      <color rgb="FF000000"/>
      <name val="Calibri"/>
      <family val="2"/>
      <scheme val="minor"/>
    </font>
    <font>
      <b/>
      <sz val="12"/>
      <color rgb="FF000000"/>
      <name val="Calibri"/>
      <family val="2"/>
      <scheme val="minor"/>
    </font>
    <font>
      <b/>
      <sz val="12"/>
      <color theme="1"/>
      <name val="Calibri"/>
      <family val="2"/>
      <scheme val="minor"/>
    </font>
    <font>
      <sz val="12"/>
      <color rgb="FFFF6E23"/>
      <name val="Arial"/>
      <family val="2"/>
    </font>
    <font>
      <sz val="8"/>
      <color rgb="FF000000"/>
      <name val="Arial"/>
      <family val="2"/>
    </font>
    <font>
      <b/>
      <sz val="10"/>
      <color theme="4"/>
      <name val="Arial"/>
      <family val="2"/>
    </font>
    <font>
      <b/>
      <sz val="10"/>
      <color rgb="FFFF6E23"/>
      <name val="Arial"/>
      <family val="2"/>
    </font>
    <font>
      <b/>
      <sz val="12"/>
      <color rgb="FF542C73"/>
      <name val="Arial"/>
      <family val="2"/>
    </font>
    <font>
      <b/>
      <sz val="10"/>
      <color rgb="FF542C73"/>
      <name val="Arial"/>
      <family val="2"/>
    </font>
    <font>
      <sz val="9"/>
      <color indexed="44"/>
      <name val="Arial"/>
      <family val="2"/>
    </font>
    <font>
      <b/>
      <sz val="9"/>
      <color theme="0"/>
      <name val="Arial"/>
      <family val="2"/>
    </font>
    <font>
      <b/>
      <sz val="12"/>
      <color indexed="40"/>
      <name val="Arial"/>
      <family val="2"/>
    </font>
    <font>
      <sz val="8"/>
      <name val="Arial"/>
      <family val="2"/>
    </font>
    <font>
      <i/>
      <sz val="8"/>
      <name val="Arial"/>
      <family val="2"/>
    </font>
    <font>
      <sz val="9"/>
      <color theme="1"/>
      <name val="Arial"/>
      <family val="2"/>
    </font>
    <font>
      <u/>
      <sz val="12"/>
      <color theme="10"/>
      <name val="Calibri"/>
      <family val="2"/>
      <scheme val="minor"/>
    </font>
    <font>
      <u/>
      <sz val="12"/>
      <color theme="11"/>
      <name val="Calibri"/>
      <family val="2"/>
      <scheme val="minor"/>
    </font>
    <font>
      <b/>
      <sz val="9"/>
      <color theme="1"/>
      <name val="Arial"/>
      <family val="2"/>
    </font>
    <font>
      <sz val="12"/>
      <color rgb="FFFA7D00"/>
      <name val="Calibri"/>
      <family val="2"/>
      <scheme val="minor"/>
    </font>
    <font>
      <sz val="12"/>
      <name val="Arial"/>
      <family val="2"/>
    </font>
    <font>
      <b/>
      <vertAlign val="superscript"/>
      <sz val="9"/>
      <color rgb="FF3876AF"/>
      <name val="Arial"/>
      <family val="2"/>
    </font>
    <font>
      <sz val="8"/>
      <color theme="1"/>
      <name val="Krungthep"/>
      <family val="2"/>
    </font>
    <font>
      <sz val="8"/>
      <color theme="1"/>
      <name val="Monaco"/>
      <family val="2"/>
    </font>
    <font>
      <sz val="8"/>
      <color rgb="FF000000"/>
      <name val="Krungthep"/>
      <family val="2"/>
    </font>
    <font>
      <b/>
      <sz val="12"/>
      <color rgb="FFFF6E23"/>
      <name val="Krungthep"/>
      <family val="2"/>
    </font>
    <font>
      <sz val="12"/>
      <color rgb="FFFF0000"/>
      <name val="Calibri"/>
      <family val="2"/>
      <scheme val="minor"/>
    </font>
    <font>
      <sz val="12"/>
      <name val="Calibri"/>
      <family val="2"/>
      <scheme val="minor"/>
    </font>
    <font>
      <strike/>
      <sz val="8"/>
      <color theme="1"/>
      <name val="Arial"/>
      <family val="2"/>
    </font>
    <font>
      <sz val="9"/>
      <color rgb="FF000000"/>
      <name val="Arial"/>
      <family val="2"/>
    </font>
    <font>
      <b/>
      <sz val="10"/>
      <name val="Arial"/>
      <family val="2"/>
    </font>
    <font>
      <i/>
      <sz val="8"/>
      <color theme="1"/>
      <name val="Arial"/>
      <family val="2"/>
    </font>
    <font>
      <vertAlign val="superscript"/>
      <sz val="9"/>
      <color theme="1"/>
      <name val="Arial"/>
      <family val="2"/>
    </font>
    <font>
      <i/>
      <sz val="10"/>
      <color theme="1"/>
      <name val="Arial"/>
      <family val="2"/>
    </font>
    <font>
      <strike/>
      <sz val="9"/>
      <name val="Arial"/>
      <family val="2"/>
    </font>
    <font>
      <b/>
      <strike/>
      <sz val="10"/>
      <color rgb="FF3876AF"/>
      <name val="Arial"/>
      <family val="2"/>
    </font>
    <font>
      <b/>
      <strike/>
      <sz val="9"/>
      <name val="Arial"/>
      <family val="2"/>
    </font>
    <font>
      <strike/>
      <sz val="12"/>
      <color rgb="FF000000"/>
      <name val="Calibri"/>
      <family val="2"/>
      <scheme val="minor"/>
    </font>
    <font>
      <vertAlign val="superscript"/>
      <sz val="8"/>
      <color theme="1"/>
      <name val="Arial"/>
      <family val="2"/>
    </font>
    <font>
      <sz val="10"/>
      <name val="Arial"/>
      <family val="2"/>
    </font>
    <font>
      <b/>
      <sz val="10"/>
      <color theme="1"/>
      <name val="Arial"/>
      <family val="2"/>
    </font>
    <font>
      <b/>
      <vertAlign val="superscript"/>
      <sz val="10"/>
      <color theme="1"/>
      <name val="Arial"/>
      <family val="2"/>
    </font>
    <font>
      <sz val="8"/>
      <color theme="1"/>
      <name val="Arial Italic"/>
    </font>
    <font>
      <i/>
      <sz val="8"/>
      <color theme="1"/>
      <name val="Arial Italic"/>
      <family val="2"/>
    </font>
    <font>
      <b/>
      <sz val="12"/>
      <color rgb="FFFF6E23"/>
      <name val="Lucida Sans Unicode"/>
      <family val="2"/>
    </font>
    <font>
      <b/>
      <sz val="12"/>
      <color rgb="FFFF6E23"/>
      <name val="Arial Bold"/>
      <family val="2"/>
    </font>
    <font>
      <b/>
      <u/>
      <sz val="12"/>
      <color rgb="FFFF0000"/>
      <name val="Calibri"/>
      <family val="2"/>
      <scheme val="minor"/>
    </font>
    <font>
      <b/>
      <sz val="9"/>
      <color rgb="FF0052FF"/>
      <name val="Arial"/>
      <family val="2"/>
    </font>
    <font>
      <b/>
      <u/>
      <sz val="12"/>
      <color rgb="FF0052FF"/>
      <name val="Calibri"/>
      <family val="2"/>
      <scheme val="minor"/>
    </font>
    <font>
      <b/>
      <sz val="10"/>
      <color rgb="FFCA5B78"/>
      <name val="Arial"/>
      <family val="2"/>
    </font>
    <font>
      <b/>
      <sz val="9"/>
      <color rgb="FF542C73"/>
      <name val="Arial"/>
      <family val="2"/>
    </font>
    <font>
      <b/>
      <sz val="9"/>
      <color rgb="FFCA5B78"/>
      <name val="Arial"/>
      <family val="2"/>
    </font>
    <font>
      <sz val="8"/>
      <name val="Noteworthy Bold"/>
      <family val="2"/>
    </font>
    <font>
      <b/>
      <sz val="8"/>
      <color theme="1"/>
      <name val="Arial"/>
      <family val="2"/>
    </font>
    <font>
      <i/>
      <sz val="10"/>
      <color rgb="FF542C73"/>
      <name val="Arial"/>
      <family val="2"/>
    </font>
    <font>
      <sz val="8"/>
      <color theme="1"/>
      <name val="Calibri"/>
      <family val="2"/>
      <scheme val="minor"/>
    </font>
    <font>
      <sz val="10"/>
      <color theme="1"/>
      <name val="Krungthep"/>
      <family val="2"/>
    </font>
    <font>
      <b/>
      <vertAlign val="superscript"/>
      <sz val="10"/>
      <name val="Arial"/>
      <family val="2"/>
    </font>
    <font>
      <vertAlign val="superscript"/>
      <sz val="10"/>
      <color theme="1"/>
      <name val="Arial"/>
      <family val="2"/>
    </font>
    <font>
      <sz val="9"/>
      <color theme="1"/>
      <name val="Calibri"/>
      <family val="2"/>
      <scheme val="minor"/>
    </font>
    <font>
      <sz val="7"/>
      <color theme="1"/>
      <name val="Calibri"/>
      <family val="2"/>
      <scheme val="minor"/>
    </font>
    <font>
      <b/>
      <sz val="12"/>
      <color rgb="FFFF0000"/>
      <name val="Calibri"/>
      <family val="2"/>
      <scheme val="minor"/>
    </font>
    <font>
      <sz val="9"/>
      <color theme="1"/>
      <name val="Monaco"/>
      <family val="2"/>
    </font>
    <font>
      <sz val="12"/>
      <color theme="1"/>
      <name val="Calibri (Corps)"/>
    </font>
    <font>
      <b/>
      <sz val="9"/>
      <color rgb="FF8C2365"/>
      <name val="Arial"/>
      <family val="2"/>
    </font>
    <font>
      <sz val="8"/>
      <color rgb="FFFF0000"/>
      <name val="Arial"/>
      <family val="2"/>
    </font>
    <font>
      <b/>
      <sz val="16"/>
      <color theme="0"/>
      <name val="Arial "/>
    </font>
    <font>
      <sz val="12"/>
      <color theme="1"/>
      <name val="Arial"/>
      <family val="2"/>
    </font>
    <font>
      <b/>
      <sz val="16"/>
      <color theme="0"/>
      <name val="Arial"/>
      <family val="2"/>
    </font>
    <font>
      <b/>
      <sz val="16"/>
      <color rgb="FFCF3087"/>
      <name val="Arial"/>
      <family val="2"/>
    </font>
    <font>
      <b/>
      <sz val="18"/>
      <color rgb="FFFF0000"/>
      <name val="Arial"/>
      <family val="2"/>
    </font>
    <font>
      <b/>
      <sz val="16"/>
      <color rgb="FF285AFF"/>
      <name val="Arial"/>
      <family val="2"/>
    </font>
    <font>
      <b/>
      <sz val="16"/>
      <color rgb="FF009BFF"/>
      <name val="Arial"/>
      <family val="2"/>
    </font>
    <font>
      <b/>
      <sz val="16"/>
      <color rgb="FFFF0000"/>
      <name val="Arial"/>
      <family val="2"/>
    </font>
    <font>
      <b/>
      <sz val="16"/>
      <color rgb="FF32C8C8"/>
      <name val="Arial"/>
      <family val="2"/>
    </font>
    <font>
      <b/>
      <sz val="16"/>
      <color rgb="FF96E600"/>
      <name val="Arial"/>
      <family val="2"/>
    </font>
    <font>
      <b/>
      <sz val="16"/>
      <color rgb="FFFFC800"/>
      <name val="Arial"/>
      <family val="2"/>
    </font>
    <font>
      <b/>
      <sz val="12"/>
      <color rgb="FFFF0000"/>
      <name val="Arial"/>
      <family val="2"/>
    </font>
    <font>
      <b/>
      <sz val="10"/>
      <color rgb="FF285AFF"/>
      <name val="Arial"/>
      <family val="2"/>
    </font>
    <font>
      <b/>
      <sz val="10"/>
      <color rgb="FFFFC800"/>
      <name val="Arial"/>
      <family val="2"/>
    </font>
    <font>
      <b/>
      <sz val="10"/>
      <color rgb="FF96E600"/>
      <name val="Arial"/>
      <family val="2"/>
    </font>
    <font>
      <b/>
      <sz val="9"/>
      <color rgb="FF285AFF"/>
      <name val="Arial"/>
      <family val="2"/>
    </font>
    <font>
      <b/>
      <vertAlign val="superscript"/>
      <sz val="9"/>
      <color rgb="FF285AFF"/>
      <name val="Arial"/>
      <family val="2"/>
    </font>
    <font>
      <i/>
      <sz val="8"/>
      <color rgb="FF285AFF"/>
      <name val="Arial"/>
      <family val="2"/>
    </font>
    <font>
      <b/>
      <sz val="10"/>
      <color rgb="FF009BFF"/>
      <name val="Arial"/>
      <family val="2"/>
    </font>
    <font>
      <b/>
      <sz val="9"/>
      <color rgb="FF009BFF"/>
      <name val="Arial"/>
      <family val="2"/>
    </font>
    <font>
      <b/>
      <vertAlign val="superscript"/>
      <sz val="10"/>
      <color rgb="FF009BFF"/>
      <name val="Arial"/>
      <family val="2"/>
    </font>
    <font>
      <b/>
      <u/>
      <sz val="12"/>
      <color rgb="FF009BFF"/>
      <name val="Arial"/>
      <family val="2"/>
    </font>
    <font>
      <b/>
      <u/>
      <sz val="12"/>
      <color rgb="FF009BFF"/>
      <name val="Calibri"/>
      <family val="2"/>
      <scheme val="minor"/>
    </font>
    <font>
      <b/>
      <sz val="10"/>
      <color rgb="FFFF0000"/>
      <name val="Arial"/>
      <family val="2"/>
    </font>
    <font>
      <b/>
      <sz val="10"/>
      <color rgb="FF32C8C8"/>
      <name val="Arial"/>
      <family val="2"/>
    </font>
    <font>
      <b/>
      <sz val="9"/>
      <color rgb="FF32C8C8"/>
      <name val="Arial"/>
      <family val="2"/>
    </font>
    <font>
      <sz val="9"/>
      <color rgb="FF32C8C8"/>
      <name val="Arial"/>
      <family val="2"/>
    </font>
    <font>
      <b/>
      <vertAlign val="superscript"/>
      <sz val="9"/>
      <color rgb="FF32C8C8"/>
      <name val="Arial"/>
      <family val="2"/>
    </font>
    <font>
      <b/>
      <vertAlign val="superscript"/>
      <sz val="10"/>
      <color rgb="FF32C8C8"/>
      <name val="Arial"/>
      <family val="2"/>
    </font>
    <font>
      <b/>
      <sz val="9"/>
      <color rgb="FF96E600"/>
      <name val="Arial"/>
      <family val="2"/>
    </font>
    <font>
      <b/>
      <sz val="9"/>
      <color rgb="FF96E600"/>
      <name val="Arial Bold"/>
      <family val="2"/>
    </font>
    <font>
      <b/>
      <sz val="12"/>
      <color rgb="FFFF0000"/>
      <name val="HelveticaNeueLT Com 23 UltLtEx"/>
      <family val="2"/>
    </font>
    <font>
      <b/>
      <vertAlign val="superscript"/>
      <sz val="12"/>
      <color rgb="FFFF0000"/>
      <name val="Arial"/>
      <family val="2"/>
    </font>
    <font>
      <b/>
      <sz val="9"/>
      <color rgb="FFFFC800"/>
      <name val="Arial"/>
      <family val="2"/>
    </font>
    <font>
      <b/>
      <vertAlign val="superscript"/>
      <sz val="9"/>
      <color rgb="FFFFC800"/>
      <name val="Arial"/>
      <family val="2"/>
    </font>
    <font>
      <b/>
      <sz val="9"/>
      <color rgb="FF32C8C8"/>
      <name val="Arial Bold"/>
      <family val="2"/>
    </font>
    <font>
      <b/>
      <sz val="9"/>
      <color rgb="FFFF0000"/>
      <name val="Arial"/>
      <family val="2"/>
    </font>
    <font>
      <b/>
      <vertAlign val="superscript"/>
      <sz val="9"/>
      <color rgb="FF009BFF"/>
      <name val="Arial"/>
      <family val="2"/>
    </font>
  </fonts>
  <fills count="31">
    <fill>
      <patternFill patternType="none"/>
    </fill>
    <fill>
      <patternFill patternType="gray125"/>
    </fill>
    <fill>
      <patternFill patternType="solid">
        <fgColor theme="0" tint="-0.14996795556505021"/>
        <bgColor theme="0"/>
      </patternFill>
    </fill>
    <fill>
      <patternFill patternType="solid">
        <fgColor theme="0"/>
        <bgColor rgb="FFC0C0C0"/>
      </patternFill>
    </fill>
    <fill>
      <patternFill patternType="solid">
        <fgColor rgb="FFD9D9D9"/>
        <bgColor rgb="FFC0C0C0"/>
      </patternFill>
    </fill>
    <fill>
      <patternFill patternType="solid">
        <fgColor rgb="FFFFFFFF"/>
        <bgColor rgb="FFC0C0C0"/>
      </patternFill>
    </fill>
    <fill>
      <patternFill patternType="solid">
        <fgColor theme="0"/>
        <bgColor indexed="64"/>
      </patternFill>
    </fill>
    <fill>
      <patternFill patternType="solid">
        <fgColor rgb="FFD6DFED"/>
        <bgColor indexed="64"/>
      </patternFill>
    </fill>
    <fill>
      <patternFill patternType="solid">
        <fgColor indexed="40"/>
        <bgColor indexed="49"/>
      </patternFill>
    </fill>
    <fill>
      <patternFill patternType="solid">
        <fgColor indexed="9"/>
        <bgColor indexed="8"/>
      </patternFill>
    </fill>
    <fill>
      <patternFill patternType="solid">
        <fgColor rgb="FFFFFF00"/>
        <bgColor indexed="64"/>
      </patternFill>
    </fill>
    <fill>
      <patternFill patternType="solid">
        <fgColor rgb="FFF2F2F2"/>
        <bgColor theme="0"/>
      </patternFill>
    </fill>
    <fill>
      <patternFill patternType="solid">
        <fgColor rgb="FFF2F2F2"/>
        <bgColor rgb="FFC0C0C0"/>
      </patternFill>
    </fill>
    <fill>
      <patternFill patternType="solid">
        <fgColor rgb="FFF2F2F2"/>
        <bgColor indexed="64"/>
      </patternFill>
    </fill>
    <fill>
      <patternFill patternType="solid">
        <fgColor rgb="FFF2F2F2"/>
      </patternFill>
    </fill>
    <fill>
      <patternFill patternType="solid">
        <fgColor theme="0" tint="-4.9989318521683403E-2"/>
        <bgColor indexed="64"/>
      </patternFill>
    </fill>
    <fill>
      <patternFill patternType="solid">
        <fgColor rgb="FFD4C4D6"/>
      </patternFill>
    </fill>
    <fill>
      <patternFill patternType="solid">
        <fgColor theme="0"/>
      </patternFill>
    </fill>
    <fill>
      <patternFill patternType="solid">
        <fgColor theme="0" tint="-4.9989318521683403E-2"/>
        <bgColor rgb="FFC0C0C0"/>
      </patternFill>
    </fill>
    <fill>
      <patternFill patternType="solid">
        <fgColor theme="0" tint="-4.9989318521683403E-2"/>
        <bgColor indexed="65"/>
      </patternFill>
    </fill>
    <fill>
      <patternFill patternType="solid">
        <fgColor rgb="FFCDE8D9"/>
      </patternFill>
    </fill>
    <fill>
      <patternFill patternType="solid">
        <fgColor rgb="FFF2F2F2"/>
        <bgColor rgb="FF000000"/>
      </patternFill>
    </fill>
    <fill>
      <patternFill patternType="solid">
        <fgColor theme="0"/>
        <bgColor rgb="FF000000"/>
      </patternFill>
    </fill>
    <fill>
      <patternFill patternType="solid">
        <fgColor theme="0" tint="-4.9989318521683403E-2"/>
        <bgColor rgb="FF000000"/>
      </patternFill>
    </fill>
    <fill>
      <patternFill patternType="solid">
        <fgColor rgb="FFD4C4D2"/>
      </patternFill>
    </fill>
    <fill>
      <patternFill patternType="solid">
        <fgColor rgb="FF285AFF"/>
        <bgColor indexed="64"/>
      </patternFill>
    </fill>
    <fill>
      <patternFill patternType="solid">
        <fgColor rgb="FF009BFF"/>
        <bgColor indexed="64"/>
      </patternFill>
    </fill>
    <fill>
      <patternFill patternType="solid">
        <fgColor rgb="FFFF0000"/>
        <bgColor indexed="64"/>
      </patternFill>
    </fill>
    <fill>
      <patternFill patternType="solid">
        <fgColor rgb="FF32C8C8"/>
        <bgColor indexed="64"/>
      </patternFill>
    </fill>
    <fill>
      <patternFill patternType="solid">
        <fgColor rgb="FF96E600"/>
        <bgColor indexed="64"/>
      </patternFill>
    </fill>
    <fill>
      <patternFill patternType="solid">
        <fgColor rgb="FFFFC800"/>
        <bgColor indexed="64"/>
      </patternFill>
    </fill>
  </fills>
  <borders count="134">
    <border>
      <left/>
      <right/>
      <top/>
      <bottom/>
      <diagonal/>
    </border>
    <border>
      <left/>
      <right/>
      <top/>
      <bottom style="thin">
        <color rgb="FF264D93"/>
      </bottom>
      <diagonal/>
    </border>
    <border>
      <left/>
      <right/>
      <top/>
      <bottom style="thin">
        <color theme="1"/>
      </bottom>
      <diagonal/>
    </border>
    <border>
      <left/>
      <right/>
      <top/>
      <bottom style="thin">
        <color rgb="FFE6E6E6"/>
      </bottom>
      <diagonal/>
    </border>
    <border>
      <left/>
      <right/>
      <top style="thin">
        <color rgb="FFEBEBEB"/>
      </top>
      <bottom style="thin">
        <color rgb="FFEBEBEB"/>
      </bottom>
      <diagonal/>
    </border>
    <border>
      <left/>
      <right/>
      <top/>
      <bottom style="thin">
        <color rgb="FF3876AF"/>
      </bottom>
      <diagonal/>
    </border>
    <border>
      <left/>
      <right/>
      <top style="thin">
        <color rgb="FFEBEBEB"/>
      </top>
      <bottom style="thin">
        <color rgb="FFE6E6E6"/>
      </bottom>
      <diagonal/>
    </border>
    <border>
      <left/>
      <right/>
      <top style="thin">
        <color rgb="FFE6E6E6"/>
      </top>
      <bottom style="thin">
        <color rgb="FF3876AF"/>
      </bottom>
      <diagonal/>
    </border>
    <border>
      <left/>
      <right style="thick">
        <color theme="0"/>
      </right>
      <top/>
      <bottom style="thin">
        <color rgb="FFE6E6E6"/>
      </bottom>
      <diagonal/>
    </border>
    <border>
      <left style="thick">
        <color theme="0"/>
      </left>
      <right style="thick">
        <color theme="0"/>
      </right>
      <top/>
      <bottom style="thin">
        <color rgb="FFE6E6E6"/>
      </bottom>
      <diagonal/>
    </border>
    <border>
      <left/>
      <right/>
      <top style="thin">
        <color rgb="FFEFEFEF"/>
      </top>
      <bottom style="thin">
        <color rgb="FF3876AF"/>
      </bottom>
      <diagonal/>
    </border>
    <border>
      <left/>
      <right/>
      <top style="thin">
        <color rgb="FFEFEFEF"/>
      </top>
      <bottom style="thin">
        <color rgb="FFEFEFEF"/>
      </bottom>
      <diagonal/>
    </border>
    <border>
      <left/>
      <right style="thick">
        <color theme="0"/>
      </right>
      <top style="thin">
        <color rgb="FFEFEFEF"/>
      </top>
      <bottom style="thin">
        <color rgb="FFEFEFEF"/>
      </bottom>
      <diagonal/>
    </border>
    <border>
      <left/>
      <right style="thick">
        <color theme="0"/>
      </right>
      <top style="thin">
        <color rgb="FFEFEFEF"/>
      </top>
      <bottom style="thin">
        <color rgb="FF3876AF"/>
      </bottom>
      <diagonal/>
    </border>
    <border>
      <left/>
      <right style="thick">
        <color theme="0"/>
      </right>
      <top/>
      <bottom/>
      <diagonal/>
    </border>
    <border>
      <left/>
      <right/>
      <top style="thin">
        <color rgb="FFE6E6E6"/>
      </top>
      <bottom style="thin">
        <color auto="1"/>
      </bottom>
      <diagonal/>
    </border>
    <border>
      <left/>
      <right style="thick">
        <color theme="0"/>
      </right>
      <top style="thin">
        <color rgb="FFE6E6E6"/>
      </top>
      <bottom style="thin">
        <color rgb="FFE6E6E6"/>
      </bottom>
      <diagonal/>
    </border>
    <border>
      <left style="thick">
        <color theme="0"/>
      </left>
      <right style="thick">
        <color theme="0"/>
      </right>
      <top style="thin">
        <color rgb="FFE6E6E6"/>
      </top>
      <bottom style="thin">
        <color rgb="FFE6E6E6"/>
      </bottom>
      <diagonal/>
    </border>
    <border>
      <left/>
      <right/>
      <top style="thin">
        <color auto="1"/>
      </top>
      <bottom style="thin">
        <color rgb="FFEBEBEB"/>
      </bottom>
      <diagonal/>
    </border>
    <border>
      <left/>
      <right/>
      <top/>
      <bottom style="thin">
        <color indexed="40"/>
      </bottom>
      <diagonal/>
    </border>
    <border>
      <left/>
      <right/>
      <top/>
      <bottom style="thin">
        <color theme="2"/>
      </bottom>
      <diagonal/>
    </border>
    <border>
      <left/>
      <right/>
      <top style="thin">
        <color indexed="40"/>
      </top>
      <bottom style="thin">
        <color indexed="40"/>
      </bottom>
      <diagonal/>
    </border>
    <border>
      <left/>
      <right style="thick">
        <color theme="0"/>
      </right>
      <top style="thin">
        <color rgb="FFE6E6E6"/>
      </top>
      <bottom style="thin">
        <color rgb="FF3876AF"/>
      </bottom>
      <diagonal/>
    </border>
    <border>
      <left/>
      <right/>
      <top style="thin">
        <color rgb="FFE6E6E6"/>
      </top>
      <bottom/>
      <diagonal/>
    </border>
    <border>
      <left/>
      <right/>
      <top/>
      <bottom style="thin">
        <color rgb="FFEBEBEB"/>
      </bottom>
      <diagonal/>
    </border>
    <border>
      <left/>
      <right style="thick">
        <color rgb="FFFFFFFF"/>
      </right>
      <top/>
      <bottom style="thin">
        <color rgb="FFEBEBEB"/>
      </bottom>
      <diagonal/>
    </border>
    <border>
      <left/>
      <right style="thick">
        <color rgb="FFFFFFFF"/>
      </right>
      <top/>
      <bottom style="thin">
        <color rgb="FFE6E6E6"/>
      </bottom>
      <diagonal/>
    </border>
    <border>
      <left/>
      <right style="thick">
        <color rgb="FFFFFFFF"/>
      </right>
      <top/>
      <bottom/>
      <diagonal/>
    </border>
    <border>
      <left/>
      <right style="thick">
        <color rgb="FFFFFFFF"/>
      </right>
      <top style="thin">
        <color rgb="FFEBEBEB"/>
      </top>
      <bottom style="thin">
        <color rgb="FFEBEBEB"/>
      </bottom>
      <diagonal/>
    </border>
    <border>
      <left/>
      <right/>
      <top style="thin">
        <color rgb="FFE6E6E6"/>
      </top>
      <bottom style="thin">
        <color rgb="FFE6E6E6"/>
      </bottom>
      <diagonal/>
    </border>
    <border>
      <left/>
      <right style="thick">
        <color theme="0"/>
      </right>
      <top/>
      <bottom style="thin">
        <color rgb="FF3876AF"/>
      </bottom>
      <diagonal/>
    </border>
    <border>
      <left/>
      <right/>
      <top/>
      <bottom style="double">
        <color rgb="FFFF8001"/>
      </bottom>
      <diagonal/>
    </border>
    <border>
      <left/>
      <right/>
      <top/>
      <bottom style="thin">
        <color rgb="FFD6DFED"/>
      </bottom>
      <diagonal/>
    </border>
    <border>
      <left/>
      <right/>
      <top style="thin">
        <color rgb="FFEBEBEB"/>
      </top>
      <bottom/>
      <diagonal/>
    </border>
    <border>
      <left/>
      <right/>
      <top/>
      <bottom style="thin">
        <color auto="1"/>
      </bottom>
      <diagonal/>
    </border>
    <border>
      <left/>
      <right/>
      <top style="thin">
        <color auto="1"/>
      </top>
      <bottom style="thin">
        <color auto="1"/>
      </bottom>
      <diagonal/>
    </border>
    <border>
      <left/>
      <right style="thick">
        <color theme="0"/>
      </right>
      <top style="thin">
        <color auto="1"/>
      </top>
      <bottom style="thin">
        <color auto="1"/>
      </bottom>
      <diagonal/>
    </border>
    <border>
      <left/>
      <right/>
      <top style="thin">
        <color auto="1"/>
      </top>
      <bottom style="thin">
        <color rgb="FFE6E6E6"/>
      </bottom>
      <diagonal/>
    </border>
    <border>
      <left/>
      <right style="thick">
        <color rgb="FFFFFFFF"/>
      </right>
      <top style="thin">
        <color auto="1"/>
      </top>
      <bottom style="thin">
        <color rgb="FFEBEBEB"/>
      </bottom>
      <diagonal/>
    </border>
    <border>
      <left/>
      <right/>
      <top style="thin">
        <color auto="1"/>
      </top>
      <bottom style="thin">
        <color theme="0" tint="-4.9989318521683403E-2"/>
      </bottom>
      <diagonal/>
    </border>
    <border>
      <left/>
      <right style="thick">
        <color theme="0"/>
      </right>
      <top/>
      <bottom style="thin">
        <color theme="1"/>
      </bottom>
      <diagonal/>
    </border>
    <border>
      <left/>
      <right style="thick">
        <color theme="0"/>
      </right>
      <top/>
      <bottom style="thin">
        <color auto="1"/>
      </bottom>
      <diagonal/>
    </border>
    <border>
      <left style="thick">
        <color theme="0"/>
      </left>
      <right/>
      <top/>
      <bottom/>
      <diagonal/>
    </border>
    <border>
      <left style="thick">
        <color theme="0"/>
      </left>
      <right/>
      <top/>
      <bottom style="thin">
        <color rgb="FFE6E6E6"/>
      </bottom>
      <diagonal/>
    </border>
    <border>
      <left/>
      <right style="thick">
        <color theme="0"/>
      </right>
      <top style="thin">
        <color rgb="FFE6E6E6"/>
      </top>
      <bottom style="thin">
        <color auto="1"/>
      </bottom>
      <diagonal/>
    </border>
    <border>
      <left/>
      <right style="thick">
        <color theme="0"/>
      </right>
      <top style="thin">
        <color auto="1"/>
      </top>
      <bottom style="thin">
        <color theme="0" tint="-4.9989318521683403E-2"/>
      </bottom>
      <diagonal/>
    </border>
    <border>
      <left/>
      <right style="thick">
        <color rgb="FFFFFFFF"/>
      </right>
      <top style="thin">
        <color auto="1"/>
      </top>
      <bottom style="thin">
        <color rgb="FFE6E6E6"/>
      </bottom>
      <diagonal/>
    </border>
    <border>
      <left/>
      <right/>
      <top style="thin">
        <color rgb="FFEFEFEF"/>
      </top>
      <bottom style="thin">
        <color rgb="FFE6E6E6"/>
      </bottom>
      <diagonal/>
    </border>
    <border>
      <left/>
      <right style="thick">
        <color theme="0"/>
      </right>
      <top style="thin">
        <color auto="1"/>
      </top>
      <bottom style="thin">
        <color rgb="FFEBEBEB"/>
      </bottom>
      <diagonal/>
    </border>
    <border>
      <left/>
      <right style="thick">
        <color theme="0"/>
      </right>
      <top/>
      <bottom style="thin">
        <color rgb="FFEBEBEB"/>
      </bottom>
      <diagonal/>
    </border>
    <border>
      <left/>
      <right style="thick">
        <color theme="0"/>
      </right>
      <top style="thin">
        <color rgb="FFEBEBEB"/>
      </top>
      <bottom style="thin">
        <color rgb="FFEBEBEB"/>
      </bottom>
      <diagonal/>
    </border>
    <border>
      <left/>
      <right style="thick">
        <color theme="0"/>
      </right>
      <top style="thin">
        <color rgb="FFEBEBEB"/>
      </top>
      <bottom/>
      <diagonal/>
    </border>
    <border>
      <left/>
      <right style="thick">
        <color theme="0"/>
      </right>
      <top style="thin">
        <color rgb="FFEBEBEB"/>
      </top>
      <bottom style="thin">
        <color rgb="FFE6E6E6"/>
      </bottom>
      <diagonal/>
    </border>
    <border>
      <left style="thick">
        <color rgb="FFFFFFFF"/>
      </left>
      <right/>
      <top/>
      <bottom style="thin">
        <color rgb="FFEBEBEB"/>
      </bottom>
      <diagonal/>
    </border>
    <border>
      <left style="thick">
        <color rgb="FFFFFFFF"/>
      </left>
      <right/>
      <top style="thin">
        <color rgb="FFEBEBEB"/>
      </top>
      <bottom style="thin">
        <color rgb="FFEBEBEB"/>
      </bottom>
      <diagonal/>
    </border>
    <border>
      <left/>
      <right/>
      <top/>
      <bottom style="thin">
        <color rgb="FFEFEFEF"/>
      </bottom>
      <diagonal/>
    </border>
    <border>
      <left/>
      <right style="thick">
        <color theme="0"/>
      </right>
      <top/>
      <bottom style="thin">
        <color rgb="FFEFEFEF"/>
      </bottom>
      <diagonal/>
    </border>
    <border>
      <left style="thick">
        <color theme="0"/>
      </left>
      <right/>
      <top/>
      <bottom style="thin">
        <color rgb="FFEFEFEF"/>
      </bottom>
      <diagonal/>
    </border>
    <border>
      <left style="thick">
        <color theme="0"/>
      </left>
      <right/>
      <top style="thin">
        <color rgb="FFEFEFEF"/>
      </top>
      <bottom style="thin">
        <color rgb="FFEFEFEF"/>
      </bottom>
      <diagonal/>
    </border>
    <border>
      <left style="thick">
        <color theme="0"/>
      </left>
      <right/>
      <top style="thin">
        <color rgb="FFEFEFEF"/>
      </top>
      <bottom style="thin">
        <color rgb="FF3876AF"/>
      </bottom>
      <diagonal/>
    </border>
    <border>
      <left style="thick">
        <color theme="0"/>
      </left>
      <right/>
      <top/>
      <bottom style="thin">
        <color rgb="FF3876AF"/>
      </bottom>
      <diagonal/>
    </border>
    <border>
      <left style="thick">
        <color theme="0"/>
      </left>
      <right/>
      <top style="thin">
        <color rgb="FFE6E6E6"/>
      </top>
      <bottom style="thin">
        <color rgb="FFE6E6E6"/>
      </bottom>
      <diagonal/>
    </border>
    <border>
      <left/>
      <right style="thick">
        <color theme="0"/>
      </right>
      <top/>
      <bottom style="thin">
        <color theme="0" tint="-0.14996795556505021"/>
      </bottom>
      <diagonal/>
    </border>
    <border>
      <left/>
      <right/>
      <top style="thin">
        <color theme="0" tint="-0.14999847407452621"/>
      </top>
      <bottom style="thin">
        <color rgb="FF3876AF"/>
      </bottom>
      <diagonal/>
    </border>
    <border>
      <left style="thick">
        <color theme="0"/>
      </left>
      <right/>
      <top style="thin">
        <color theme="0" tint="-0.14999847407452621"/>
      </top>
      <bottom style="thin">
        <color rgb="FF3876AF"/>
      </bottom>
      <diagonal/>
    </border>
    <border>
      <left/>
      <right style="thick">
        <color theme="0"/>
      </right>
      <top style="thin">
        <color theme="0" tint="-0.14999847407452621"/>
      </top>
      <bottom style="thin">
        <color rgb="FF3876AF"/>
      </bottom>
      <diagonal/>
    </border>
    <border>
      <left/>
      <right/>
      <top style="thin">
        <color auto="1"/>
      </top>
      <bottom/>
      <diagonal/>
    </border>
    <border>
      <left/>
      <right/>
      <top/>
      <bottom style="thin">
        <color rgb="FF8C2365"/>
      </bottom>
      <diagonal/>
    </border>
    <border>
      <left/>
      <right/>
      <top/>
      <bottom style="thin">
        <color rgb="FF542C73"/>
      </bottom>
      <diagonal/>
    </border>
    <border>
      <left/>
      <right/>
      <top/>
      <bottom style="thin">
        <color rgb="FFCA5B78"/>
      </bottom>
      <diagonal/>
    </border>
    <border>
      <left/>
      <right style="thick">
        <color theme="0"/>
      </right>
      <top/>
      <bottom style="thin">
        <color rgb="FFCA5B78"/>
      </bottom>
      <diagonal/>
    </border>
    <border>
      <left/>
      <right/>
      <top/>
      <bottom style="thin">
        <color theme="0" tint="-4.9989318521683403E-2"/>
      </bottom>
      <diagonal/>
    </border>
    <border>
      <left/>
      <right/>
      <top style="thin">
        <color rgb="FF542C73"/>
      </top>
      <bottom style="thin">
        <color rgb="FFE6E6E6"/>
      </bottom>
      <diagonal/>
    </border>
    <border>
      <left/>
      <right/>
      <top style="thin">
        <color theme="1"/>
      </top>
      <bottom style="thin">
        <color theme="1"/>
      </bottom>
      <diagonal/>
    </border>
    <border>
      <left style="thick">
        <color theme="0"/>
      </left>
      <right/>
      <top style="thin">
        <color rgb="FFE6E6E6"/>
      </top>
      <bottom style="thin">
        <color auto="1"/>
      </bottom>
      <diagonal/>
    </border>
    <border>
      <left style="thick">
        <color theme="0"/>
      </left>
      <right/>
      <top style="thick">
        <color theme="0"/>
      </top>
      <bottom/>
      <diagonal/>
    </border>
    <border>
      <left/>
      <right/>
      <top style="thick">
        <color theme="0"/>
      </top>
      <bottom/>
      <diagonal/>
    </border>
    <border>
      <left style="thick">
        <color theme="0"/>
      </left>
      <right/>
      <top/>
      <bottom style="thin">
        <color theme="1"/>
      </bottom>
      <diagonal/>
    </border>
    <border>
      <left/>
      <right/>
      <top/>
      <bottom style="thin">
        <color rgb="FF00976D"/>
      </bottom>
      <diagonal/>
    </border>
    <border>
      <left/>
      <right/>
      <top/>
      <bottom style="thin">
        <color rgb="FFCF3087"/>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style="thin">
        <color rgb="FF7F7F7F"/>
      </left>
      <right style="thin">
        <color rgb="FF7F7F7F"/>
      </right>
      <top style="thin">
        <color rgb="FF7F7F7F"/>
      </top>
      <bottom style="thin">
        <color rgb="FF7F7F7F"/>
      </bottom>
      <diagonal/>
    </border>
    <border>
      <left/>
      <right/>
      <top/>
      <bottom style="thin">
        <color rgb="FF285AFF"/>
      </bottom>
      <diagonal/>
    </border>
    <border>
      <left/>
      <right/>
      <top/>
      <bottom style="thin">
        <color indexed="64"/>
      </bottom>
      <diagonal/>
    </border>
    <border>
      <left/>
      <right/>
      <top style="thin">
        <color rgb="FFEBEBEB"/>
      </top>
      <bottom style="thin">
        <color rgb="FF285AFF"/>
      </bottom>
      <diagonal/>
    </border>
    <border>
      <left/>
      <right style="thick">
        <color rgb="FFFFFFFF"/>
      </right>
      <top style="thin">
        <color rgb="FFEBEBEB"/>
      </top>
      <bottom style="thin">
        <color rgb="FF285AFF"/>
      </bottom>
      <diagonal/>
    </border>
    <border>
      <left style="thick">
        <color rgb="FFFFFFFF"/>
      </left>
      <right/>
      <top style="thin">
        <color rgb="FFEBEBEB"/>
      </top>
      <bottom style="thin">
        <color rgb="FF285AFF"/>
      </bottom>
      <diagonal/>
    </border>
    <border>
      <left/>
      <right style="thick">
        <color theme="0"/>
      </right>
      <top/>
      <bottom style="thin">
        <color rgb="FF285AFF"/>
      </bottom>
      <diagonal/>
    </border>
    <border>
      <left/>
      <right/>
      <top style="thin">
        <color rgb="FFEFEFEF"/>
      </top>
      <bottom style="thin">
        <color rgb="FF285AFF"/>
      </bottom>
      <diagonal/>
    </border>
    <border>
      <left/>
      <right style="thick">
        <color theme="0"/>
      </right>
      <top style="thin">
        <color rgb="FFEFEFEF"/>
      </top>
      <bottom style="thin">
        <color rgb="FF285AFF"/>
      </bottom>
      <diagonal/>
    </border>
    <border>
      <left/>
      <right/>
      <top style="thin">
        <color rgb="FF285AFF"/>
      </top>
      <bottom style="thin">
        <color rgb="FF285AFF"/>
      </bottom>
      <diagonal/>
    </border>
    <border>
      <left/>
      <right/>
      <top style="thin">
        <color theme="0" tint="-0.14999847407452621"/>
      </top>
      <bottom style="thin">
        <color rgb="FF285AFF"/>
      </bottom>
      <diagonal/>
    </border>
    <border>
      <left/>
      <right/>
      <top style="thin">
        <color rgb="FFE6E6E6"/>
      </top>
      <bottom style="thin">
        <color rgb="FF285AFF"/>
      </bottom>
      <diagonal/>
    </border>
    <border>
      <left style="thick">
        <color theme="0"/>
      </left>
      <right/>
      <top/>
      <bottom style="thin">
        <color rgb="FF285AFF"/>
      </bottom>
      <diagonal/>
    </border>
    <border>
      <left/>
      <right style="thick">
        <color theme="0"/>
      </right>
      <top/>
      <bottom style="thin">
        <color rgb="FF009BFF"/>
      </bottom>
      <diagonal/>
    </border>
    <border>
      <left/>
      <right/>
      <top/>
      <bottom style="thin">
        <color rgb="FF009BFF"/>
      </bottom>
      <diagonal/>
    </border>
    <border>
      <left/>
      <right style="thick">
        <color theme="0"/>
      </right>
      <top style="thin">
        <color rgb="FFE6E6E6"/>
      </top>
      <bottom style="thin">
        <color rgb="FF009BFF"/>
      </bottom>
      <diagonal/>
    </border>
    <border>
      <left/>
      <right/>
      <top style="thin">
        <color rgb="FFE6E6E6"/>
      </top>
      <bottom style="thin">
        <color rgb="FF009BFF"/>
      </bottom>
      <diagonal/>
    </border>
    <border>
      <left/>
      <right/>
      <top style="thin">
        <color rgb="FF009BFF"/>
      </top>
      <bottom style="thin">
        <color rgb="FF009BFF"/>
      </bottom>
      <diagonal/>
    </border>
    <border>
      <left/>
      <right style="thick">
        <color theme="0"/>
      </right>
      <top/>
      <bottom style="thin">
        <color rgb="FFFF0000"/>
      </bottom>
      <diagonal/>
    </border>
    <border>
      <left/>
      <right/>
      <top/>
      <bottom style="thin">
        <color rgb="FFFF0000"/>
      </bottom>
      <diagonal/>
    </border>
    <border>
      <left/>
      <right style="thick">
        <color theme="0"/>
      </right>
      <top style="thin">
        <color rgb="FFE6E6E6"/>
      </top>
      <bottom style="thin">
        <color rgb="FFFF0000"/>
      </bottom>
      <diagonal/>
    </border>
    <border>
      <left/>
      <right/>
      <top style="thin">
        <color rgb="FFE6E6E6"/>
      </top>
      <bottom style="thin">
        <color rgb="FFFF0000"/>
      </bottom>
      <diagonal/>
    </border>
    <border>
      <left/>
      <right/>
      <top/>
      <bottom style="thin">
        <color rgb="FF32C8C8"/>
      </bottom>
      <diagonal/>
    </border>
    <border>
      <left/>
      <right/>
      <top style="thin">
        <color rgb="FF32C8C8"/>
      </top>
      <bottom style="thin">
        <color rgb="FF32C8C8"/>
      </bottom>
      <diagonal/>
    </border>
    <border>
      <left/>
      <right style="thick">
        <color theme="0"/>
      </right>
      <top style="thin">
        <color rgb="FFE6E6E6"/>
      </top>
      <bottom style="thin">
        <color rgb="FF32C8C8"/>
      </bottom>
      <diagonal/>
    </border>
    <border>
      <left/>
      <right/>
      <top style="thin">
        <color rgb="FFE6E6E6"/>
      </top>
      <bottom style="thin">
        <color rgb="FF32C8C8"/>
      </bottom>
      <diagonal/>
    </border>
    <border>
      <left/>
      <right style="thick">
        <color theme="0"/>
      </right>
      <top/>
      <bottom style="thin">
        <color rgb="FF32C8C8"/>
      </bottom>
      <diagonal/>
    </border>
    <border>
      <left/>
      <right style="thick">
        <color theme="0"/>
      </right>
      <top style="thin">
        <color rgb="FFCA5B78"/>
      </top>
      <bottom style="thin">
        <color rgb="FF32C8C8"/>
      </bottom>
      <diagonal/>
    </border>
    <border>
      <left/>
      <right/>
      <top style="thin">
        <color rgb="FFCA5B78"/>
      </top>
      <bottom style="thin">
        <color rgb="FF32C8C8"/>
      </bottom>
      <diagonal/>
    </border>
    <border>
      <left/>
      <right/>
      <top style="thin">
        <color auto="1"/>
      </top>
      <bottom style="thin">
        <color rgb="FF32C8C8"/>
      </bottom>
      <diagonal/>
    </border>
    <border>
      <left/>
      <right style="thick">
        <color theme="0"/>
      </right>
      <top style="thin">
        <color auto="1"/>
      </top>
      <bottom style="thin">
        <color rgb="FF32C8C8"/>
      </bottom>
      <diagonal/>
    </border>
    <border>
      <left/>
      <right style="thick">
        <color theme="0"/>
      </right>
      <top style="thin">
        <color rgb="FFE6E6E6"/>
      </top>
      <bottom/>
      <diagonal/>
    </border>
    <border>
      <left/>
      <right style="thick">
        <color theme="0"/>
      </right>
      <top style="thin">
        <color rgb="FF32C8C8"/>
      </top>
      <bottom style="thin">
        <color rgb="FF32C8C8"/>
      </bottom>
      <diagonal/>
    </border>
    <border>
      <left/>
      <right/>
      <top style="thin">
        <color rgb="FF32C8C8"/>
      </top>
      <bottom/>
      <diagonal/>
    </border>
    <border>
      <left style="thick">
        <color theme="0"/>
      </left>
      <right/>
      <top/>
      <bottom style="thin">
        <color rgb="FF32C8C8"/>
      </bottom>
      <diagonal/>
    </border>
    <border>
      <left style="thick">
        <color theme="0"/>
      </left>
      <right/>
      <top style="thin">
        <color rgb="FFE6E6E6"/>
      </top>
      <bottom/>
      <diagonal/>
    </border>
    <border>
      <left style="thick">
        <color theme="0"/>
      </left>
      <right/>
      <top style="thin">
        <color rgb="FF32C8C8"/>
      </top>
      <bottom style="thin">
        <color rgb="FF32C8C8"/>
      </bottom>
      <diagonal/>
    </border>
    <border>
      <left/>
      <right/>
      <top/>
      <bottom style="thin">
        <color rgb="FF96E600"/>
      </bottom>
      <diagonal/>
    </border>
    <border>
      <left/>
      <right/>
      <top style="thin">
        <color rgb="FFE6E6E6"/>
      </top>
      <bottom style="thin">
        <color rgb="FF96E600"/>
      </bottom>
      <diagonal/>
    </border>
    <border>
      <left/>
      <right style="thick">
        <color theme="0"/>
      </right>
      <top style="thin">
        <color rgb="FF96E600"/>
      </top>
      <bottom style="thin">
        <color rgb="FF96E600"/>
      </bottom>
      <diagonal/>
    </border>
    <border>
      <left/>
      <right/>
      <top style="thin">
        <color rgb="FF96E600"/>
      </top>
      <bottom style="thin">
        <color rgb="FF96E600"/>
      </bottom>
      <diagonal/>
    </border>
    <border>
      <left style="thick">
        <color theme="0"/>
      </left>
      <right/>
      <top/>
      <bottom style="thin">
        <color rgb="FF96E600"/>
      </bottom>
      <diagonal/>
    </border>
    <border>
      <left style="thick">
        <color theme="0"/>
      </left>
      <right/>
      <top style="thin">
        <color rgb="FF96E600"/>
      </top>
      <bottom style="thin">
        <color rgb="FF96E600"/>
      </bottom>
      <diagonal/>
    </border>
    <border>
      <left/>
      <right/>
      <top style="thin">
        <color rgb="FF96E600"/>
      </top>
      <bottom style="thin">
        <color theme="0" tint="-4.9989318521683403E-2"/>
      </bottom>
      <diagonal/>
    </border>
    <border>
      <left/>
      <right/>
      <top style="thin">
        <color theme="0" tint="-4.9989318521683403E-2"/>
      </top>
      <bottom style="thin">
        <color rgb="FF96E600"/>
      </bottom>
      <diagonal/>
    </border>
    <border>
      <left/>
      <right/>
      <top/>
      <bottom style="thin">
        <color rgb="FFFFC800"/>
      </bottom>
      <diagonal/>
    </border>
    <border>
      <left/>
      <right/>
      <top style="thin">
        <color rgb="FFE6E6E6"/>
      </top>
      <bottom style="thin">
        <color rgb="FFFFC800"/>
      </bottom>
      <diagonal/>
    </border>
    <border>
      <left/>
      <right/>
      <top style="thin">
        <color rgb="FFFFC800"/>
      </top>
      <bottom style="thin">
        <color rgb="FFFFC800"/>
      </bottom>
      <diagonal/>
    </border>
    <border>
      <left/>
      <right style="thick">
        <color rgb="FFFFFFFF"/>
      </right>
      <top style="thin">
        <color rgb="FFE6E6E6"/>
      </top>
      <bottom style="thin">
        <color rgb="FF285AFF"/>
      </bottom>
      <diagonal/>
    </border>
    <border>
      <left/>
      <right style="thick">
        <color theme="0"/>
      </right>
      <top style="thin">
        <color rgb="FF285AFF"/>
      </top>
      <bottom style="thin">
        <color rgb="FF285AFF"/>
      </bottom>
      <diagonal/>
    </border>
    <border>
      <left style="thick">
        <color theme="0"/>
      </left>
      <right/>
      <top style="thin">
        <color rgb="FF285AFF"/>
      </top>
      <bottom style="thin">
        <color rgb="FF285AFF"/>
      </bottom>
      <diagonal/>
    </border>
    <border>
      <left/>
      <right style="thick">
        <color theme="0"/>
      </right>
      <top style="thin">
        <color rgb="FFE6E6E6"/>
      </top>
      <bottom style="thin">
        <color rgb="FF285AFF"/>
      </bottom>
      <diagonal/>
    </border>
  </borders>
  <cellStyleXfs count="971">
    <xf numFmtId="0" fontId="0" fillId="0" borderId="0"/>
    <xf numFmtId="49" fontId="91" fillId="0" borderId="0" applyNumberFormat="0">
      <alignment horizontal="left"/>
    </xf>
    <xf numFmtId="49" fontId="92" fillId="0" borderId="83">
      <alignment horizontal="right" vertical="center"/>
    </xf>
    <xf numFmtId="0" fontId="6" fillId="0" borderId="2" applyNumberFormat="0" applyAlignment="0">
      <alignment horizontal="left" vertical="center"/>
    </xf>
    <xf numFmtId="49" fontId="7" fillId="2" borderId="0" applyBorder="0" applyProtection="0">
      <alignment horizontal="right" vertical="center"/>
    </xf>
    <xf numFmtId="3" fontId="7" fillId="3" borderId="3" applyNumberFormat="0" applyAlignment="0">
      <alignment horizontal="right" vertical="center"/>
    </xf>
    <xf numFmtId="0" fontId="10" fillId="0" borderId="0">
      <alignment vertical="top"/>
    </xf>
    <xf numFmtId="0" fontId="12" fillId="0" borderId="0" applyNumberFormat="0"/>
    <xf numFmtId="3" fontId="7" fillId="4" borderId="3" applyNumberFormat="0" applyAlignment="0">
      <alignment horizontal="right" vertical="center"/>
    </xf>
    <xf numFmtId="49" fontId="95" fillId="7" borderId="91" applyNumberFormat="0" applyFill="0" applyAlignment="0" applyProtection="0">
      <alignment horizontal="right" vertical="center"/>
    </xf>
    <xf numFmtId="49" fontId="21" fillId="0" borderId="0" applyNumberFormat="0">
      <alignment horizontal="left"/>
    </xf>
    <xf numFmtId="49" fontId="22" fillId="0" borderId="0">
      <alignment horizontal="left"/>
    </xf>
    <xf numFmtId="49" fontId="23" fillId="0" borderId="0">
      <alignment horizontal="left"/>
    </xf>
    <xf numFmtId="49" fontId="24" fillId="0" borderId="19" applyNumberFormat="0" applyFont="0" applyAlignment="0" applyProtection="0">
      <alignment horizontal="left"/>
    </xf>
    <xf numFmtId="0" fontId="25" fillId="8" borderId="20" applyNumberFormat="0" applyAlignment="0" applyProtection="0"/>
    <xf numFmtId="49" fontId="92" fillId="0" borderId="1">
      <alignment horizontal="right" vertical="center"/>
    </xf>
    <xf numFmtId="0" fontId="26" fillId="0" borderId="0" applyNumberFormat="0" applyFill="0" applyBorder="0" applyAlignment="0" applyProtection="0"/>
    <xf numFmtId="49" fontId="7" fillId="0" borderId="21" applyNumberFormat="0" applyFont="0" applyFill="0" applyAlignment="0" applyProtection="0">
      <alignment horizontal="left"/>
    </xf>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3" fillId="0" borderId="31" applyNumberFormat="0" applyFill="0" applyAlignment="0" applyProtection="0"/>
    <xf numFmtId="0" fontId="34" fillId="3" borderId="32" applyNumberFormat="0" applyFon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164" fontId="6" fillId="4" borderId="34" applyAlignment="0">
      <alignment horizontal="right" vertical="center"/>
    </xf>
    <xf numFmtId="0" fontId="10" fillId="0" borderId="0">
      <alignment vertical="top"/>
    </xf>
    <xf numFmtId="0" fontId="12" fillId="0" borderId="0" applyNumberFormat="0"/>
    <xf numFmtId="0" fontId="34"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9" fontId="3" fillId="0" borderId="0" applyFont="0" applyFill="0" applyBorder="0" applyAlignment="0" applyProtection="0"/>
    <xf numFmtId="0" fontId="10" fillId="0" borderId="0">
      <alignment vertical="top"/>
    </xf>
    <xf numFmtId="164" fontId="6" fillId="4" borderId="34" applyAlignment="0">
      <alignment horizontal="right" vertical="center"/>
    </xf>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9" fontId="1"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9" fontId="1" fillId="0" borderId="0" applyFont="0" applyFill="0" applyBorder="0" applyAlignment="0" applyProtection="0"/>
    <xf numFmtId="49" fontId="93" fillId="0" borderId="67">
      <alignment horizontal="right" vertical="center"/>
    </xf>
    <xf numFmtId="49" fontId="23" fillId="0" borderId="68" applyNumberFormat="0">
      <alignment horizontal="right" vertical="center"/>
    </xf>
    <xf numFmtId="49" fontId="105" fillId="16" borderId="105" applyNumberFormat="0" applyFill="0" applyAlignment="0"/>
    <xf numFmtId="49" fontId="94" fillId="0" borderId="78">
      <alignment horizontal="right" vertical="center"/>
    </xf>
    <xf numFmtId="49" fontId="109" fillId="20" borderId="122" applyNumberFormat="0" applyFill="0" applyAlignment="0">
      <alignment horizontal="right" vertical="center"/>
    </xf>
    <xf numFmtId="49" fontId="78" fillId="24" borderId="67" applyNumberFormat="0" applyAlignment="0">
      <alignment horizontal="right" vertical="center"/>
    </xf>
    <xf numFmtId="49" fontId="75" fillId="14" borderId="82" applyAlignment="0" applyProtection="0"/>
    <xf numFmtId="0" fontId="95" fillId="3" borderId="91" applyNumberFormat="0" applyFill="0" applyAlignment="0">
      <alignment vertical="center"/>
    </xf>
    <xf numFmtId="164" fontId="6" fillId="3" borderId="91" applyNumberFormat="0" applyFill="0" applyAlignment="0" applyProtection="0">
      <alignment vertical="center"/>
    </xf>
    <xf numFmtId="20" fontId="99" fillId="0" borderId="99" applyNumberFormat="0" applyFill="0" applyAlignment="0" applyProtection="0">
      <alignment vertical="center" wrapText="1"/>
    </xf>
    <xf numFmtId="164" fontId="6" fillId="3" borderId="105" applyNumberFormat="0" applyFont="0" applyFill="0" applyAlignment="0" applyProtection="0">
      <alignment vertical="center"/>
    </xf>
  </cellStyleXfs>
  <cellXfs count="1671">
    <xf numFmtId="0" fontId="0" fillId="0" borderId="0" xfId="0"/>
    <xf numFmtId="49" fontId="5" fillId="0" borderId="0" xfId="2" applyFont="1" applyBorder="1" applyAlignment="1">
      <alignment horizontal="left" vertical="center"/>
    </xf>
    <xf numFmtId="49" fontId="13" fillId="0" borderId="0" xfId="2" applyFont="1" applyBorder="1" applyAlignment="1">
      <alignment horizontal="left" vertical="center"/>
    </xf>
    <xf numFmtId="49" fontId="92" fillId="0" borderId="0" xfId="2" applyBorder="1" applyAlignment="1">
      <alignment horizontal="left" vertical="center"/>
    </xf>
    <xf numFmtId="49" fontId="20" fillId="0" borderId="0" xfId="2" applyFont="1" applyBorder="1" applyAlignment="1">
      <alignment horizontal="left" vertical="center"/>
    </xf>
    <xf numFmtId="0" fontId="7" fillId="0" borderId="4" xfId="5" applyNumberFormat="1" applyFill="1" applyBorder="1" applyAlignment="1">
      <alignment horizontal="left" vertical="center"/>
    </xf>
    <xf numFmtId="0" fontId="28" fillId="3" borderId="0" xfId="5" applyNumberFormat="1" applyFont="1" applyBorder="1" applyAlignment="1">
      <alignment horizontal="left" vertical="center"/>
    </xf>
    <xf numFmtId="0" fontId="10" fillId="0" borderId="0" xfId="0" applyFont="1" applyAlignment="1">
      <alignment vertical="center"/>
    </xf>
    <xf numFmtId="0" fontId="7" fillId="3" borderId="3" xfId="5" applyNumberFormat="1" applyAlignment="1">
      <alignment horizontal="left" vertical="center"/>
    </xf>
    <xf numFmtId="0" fontId="6" fillId="3" borderId="3" xfId="5" applyNumberFormat="1" applyFont="1" applyAlignment="1">
      <alignment horizontal="left" vertical="center"/>
    </xf>
    <xf numFmtId="0" fontId="6" fillId="0" borderId="4" xfId="5" applyNumberFormat="1" applyFont="1" applyFill="1" applyBorder="1" applyAlignment="1">
      <alignment horizontal="left" vertical="center"/>
    </xf>
    <xf numFmtId="164" fontId="6" fillId="0" borderId="40" xfId="3" applyNumberFormat="1" applyBorder="1" applyAlignment="1">
      <alignment horizontal="right" vertical="center"/>
    </xf>
    <xf numFmtId="0" fontId="6" fillId="0" borderId="2" xfId="3" applyNumberFormat="1" applyAlignment="1">
      <alignment horizontal="left" vertical="center"/>
    </xf>
    <xf numFmtId="0" fontId="91" fillId="0" borderId="0" xfId="1" applyNumberFormat="1" applyAlignment="1">
      <alignment vertical="center" wrapText="1"/>
    </xf>
    <xf numFmtId="0" fontId="6" fillId="3" borderId="3" xfId="5" applyNumberFormat="1" applyFont="1" applyAlignment="1">
      <alignment vertical="center"/>
    </xf>
    <xf numFmtId="0" fontId="19" fillId="0" borderId="0" xfId="0" applyFont="1" applyAlignment="1">
      <alignment vertical="center" wrapText="1"/>
    </xf>
    <xf numFmtId="0" fontId="7" fillId="0" borderId="33" xfId="5" applyNumberFormat="1" applyFill="1" applyBorder="1" applyAlignment="1">
      <alignment horizontal="left" vertical="center"/>
    </xf>
    <xf numFmtId="0" fontId="7" fillId="0" borderId="6" xfId="5" applyNumberFormat="1" applyFill="1" applyBorder="1" applyAlignment="1">
      <alignment horizontal="left" vertical="center"/>
    </xf>
    <xf numFmtId="0" fontId="28" fillId="0" borderId="0" xfId="5" applyNumberFormat="1" applyFont="1" applyFill="1" applyBorder="1" applyAlignment="1">
      <alignment horizontal="left" vertical="center"/>
    </xf>
    <xf numFmtId="0" fontId="7" fillId="0" borderId="3" xfId="5" applyNumberFormat="1" applyFill="1" applyAlignment="1">
      <alignment vertical="center"/>
    </xf>
    <xf numFmtId="37" fontId="6" fillId="0" borderId="6" xfId="8" applyNumberFormat="1" applyFont="1" applyFill="1" applyBorder="1" applyAlignment="1">
      <alignment horizontal="right" vertical="center"/>
    </xf>
    <xf numFmtId="0" fontId="34" fillId="0" borderId="0" xfId="709"/>
    <xf numFmtId="0" fontId="91" fillId="0" borderId="0" xfId="1" applyNumberFormat="1" applyAlignment="1">
      <alignment horizontal="left" vertical="center"/>
    </xf>
    <xf numFmtId="49" fontId="45" fillId="0" borderId="5" xfId="2" applyFont="1" applyBorder="1" applyAlignment="1">
      <alignment horizontal="left" vertical="center"/>
    </xf>
    <xf numFmtId="164" fontId="6" fillId="6" borderId="24" xfId="3" applyNumberFormat="1" applyFill="1" applyBorder="1" applyAlignment="1">
      <alignment horizontal="right" vertical="center"/>
    </xf>
    <xf numFmtId="164" fontId="6" fillId="6" borderId="49" xfId="3" applyNumberFormat="1" applyFill="1" applyBorder="1" applyAlignment="1">
      <alignment horizontal="right" vertical="center"/>
    </xf>
    <xf numFmtId="37" fontId="6" fillId="12" borderId="6" xfId="8" applyNumberFormat="1" applyFont="1" applyFill="1" applyBorder="1" applyAlignment="1">
      <alignment horizontal="right" vertical="center"/>
    </xf>
    <xf numFmtId="37" fontId="7" fillId="12" borderId="29" xfId="8" applyNumberFormat="1" applyFill="1" applyBorder="1" applyAlignment="1">
      <alignment horizontal="right" vertical="center"/>
    </xf>
    <xf numFmtId="0" fontId="17" fillId="0" borderId="0" xfId="0" applyFont="1" applyAlignment="1">
      <alignment vertical="center"/>
    </xf>
    <xf numFmtId="164" fontId="6" fillId="6" borderId="50" xfId="5" applyNumberFormat="1" applyFont="1" applyFill="1" applyBorder="1" applyAlignment="1">
      <alignment horizontal="right" vertical="center"/>
    </xf>
    <xf numFmtId="2" fontId="6" fillId="6" borderId="4" xfId="5" applyNumberFormat="1" applyFont="1" applyFill="1" applyBorder="1" applyAlignment="1">
      <alignment horizontal="right" vertical="center"/>
    </xf>
    <xf numFmtId="2" fontId="6" fillId="6" borderId="50" xfId="5" applyNumberFormat="1" applyFont="1" applyFill="1" applyBorder="1" applyAlignment="1">
      <alignment horizontal="right" vertical="center"/>
    </xf>
    <xf numFmtId="167" fontId="7" fillId="6" borderId="50" xfId="5" applyNumberFormat="1" applyFill="1" applyBorder="1" applyAlignment="1">
      <alignment horizontal="right" vertical="center"/>
    </xf>
    <xf numFmtId="164" fontId="17" fillId="0" borderId="0" xfId="0" applyNumberFormat="1" applyFont="1" applyAlignment="1">
      <alignment vertical="center"/>
    </xf>
    <xf numFmtId="164" fontId="0" fillId="0" borderId="0" xfId="0" applyNumberFormat="1" applyAlignment="1">
      <alignment vertical="center"/>
    </xf>
    <xf numFmtId="164" fontId="7" fillId="6" borderId="51" xfId="5" applyNumberFormat="1" applyFill="1" applyBorder="1" applyAlignment="1">
      <alignment horizontal="right" vertical="center"/>
    </xf>
    <xf numFmtId="164" fontId="7" fillId="6" borderId="52" xfId="5" applyNumberFormat="1" applyFill="1" applyBorder="1" applyAlignment="1">
      <alignment horizontal="right" vertical="center"/>
    </xf>
    <xf numFmtId="0" fontId="91" fillId="0" borderId="0" xfId="1" applyNumberFormat="1" applyAlignment="1">
      <alignment vertical="center"/>
    </xf>
    <xf numFmtId="0" fontId="7" fillId="3" borderId="3" xfId="5" applyNumberFormat="1" applyAlignment="1">
      <alignment vertical="center"/>
    </xf>
    <xf numFmtId="165" fontId="7" fillId="11" borderId="24" xfId="0" applyNumberFormat="1" applyFont="1" applyFill="1" applyBorder="1" applyAlignment="1">
      <alignment horizontal="right" vertical="center"/>
    </xf>
    <xf numFmtId="166" fontId="7" fillId="11" borderId="24" xfId="0" applyNumberFormat="1" applyFont="1" applyFill="1" applyBorder="1" applyAlignment="1">
      <alignment horizontal="right" vertical="center"/>
    </xf>
    <xf numFmtId="168" fontId="7" fillId="6" borderId="8" xfId="5" applyNumberFormat="1" applyFill="1" applyBorder="1" applyAlignment="1">
      <alignment horizontal="right" vertical="center"/>
    </xf>
    <xf numFmtId="49" fontId="45" fillId="0" borderId="0" xfId="0" applyNumberFormat="1" applyFont="1" applyAlignment="1">
      <alignment horizontal="left" vertical="center"/>
    </xf>
    <xf numFmtId="0" fontId="54" fillId="0" borderId="0" xfId="0" applyFont="1" applyAlignment="1">
      <alignment horizontal="right" vertical="center"/>
    </xf>
    <xf numFmtId="0" fontId="14" fillId="0" borderId="0" xfId="0" applyFont="1" applyAlignment="1">
      <alignment vertical="center"/>
    </xf>
    <xf numFmtId="0" fontId="6" fillId="0" borderId="24" xfId="0" applyFont="1" applyBorder="1" applyAlignment="1">
      <alignment vertical="center"/>
    </xf>
    <xf numFmtId="164" fontId="6" fillId="11" borderId="25" xfId="0" applyNumberFormat="1" applyFont="1" applyFill="1" applyBorder="1" applyAlignment="1">
      <alignment horizontal="right" vertical="center"/>
    </xf>
    <xf numFmtId="164" fontId="6" fillId="11" borderId="53" xfId="0" applyNumberFormat="1" applyFont="1" applyFill="1" applyBorder="1" applyAlignment="1">
      <alignment horizontal="right" vertical="center"/>
    </xf>
    <xf numFmtId="164" fontId="6" fillId="11" borderId="24" xfId="0" applyNumberFormat="1" applyFont="1" applyFill="1" applyBorder="1" applyAlignment="1">
      <alignment horizontal="right" vertical="center"/>
    </xf>
    <xf numFmtId="0" fontId="7" fillId="3" borderId="24" xfId="0" applyFont="1" applyFill="1" applyBorder="1" applyAlignment="1">
      <alignment vertical="center"/>
    </xf>
    <xf numFmtId="164" fontId="7" fillId="11" borderId="25" xfId="0" applyNumberFormat="1" applyFont="1" applyFill="1" applyBorder="1" applyAlignment="1">
      <alignment horizontal="right" vertical="center"/>
    </xf>
    <xf numFmtId="164" fontId="7" fillId="11" borderId="53" xfId="0" applyNumberFormat="1" applyFont="1" applyFill="1" applyBorder="1" applyAlignment="1">
      <alignment horizontal="right" vertical="center"/>
    </xf>
    <xf numFmtId="164" fontId="7" fillId="11" borderId="24" xfId="0" applyNumberFormat="1" applyFont="1" applyFill="1" applyBorder="1" applyAlignment="1">
      <alignment horizontal="right" vertical="center"/>
    </xf>
    <xf numFmtId="164" fontId="7" fillId="11" borderId="54" xfId="0" applyNumberFormat="1" applyFont="1" applyFill="1" applyBorder="1" applyAlignment="1">
      <alignment horizontal="right" vertical="center"/>
    </xf>
    <xf numFmtId="164" fontId="7" fillId="11" borderId="4" xfId="0" applyNumberFormat="1" applyFont="1" applyFill="1" applyBorder="1" applyAlignment="1">
      <alignment horizontal="right" vertical="center"/>
    </xf>
    <xf numFmtId="164" fontId="7" fillId="11" borderId="28" xfId="0" applyNumberFormat="1" applyFont="1" applyFill="1" applyBorder="1" applyAlignment="1">
      <alignment horizontal="right" vertical="center"/>
    </xf>
    <xf numFmtId="0" fontId="6" fillId="6" borderId="24" xfId="0" applyFont="1" applyFill="1" applyBorder="1" applyAlignment="1">
      <alignment vertical="center"/>
    </xf>
    <xf numFmtId="0" fontId="15" fillId="0" borderId="0" xfId="0" applyFont="1" applyAlignment="1">
      <alignment vertical="center"/>
    </xf>
    <xf numFmtId="164" fontId="6" fillId="13" borderId="56" xfId="3" applyNumberFormat="1" applyFill="1" applyBorder="1" applyAlignment="1">
      <alignment horizontal="right" vertical="center"/>
    </xf>
    <xf numFmtId="164" fontId="6" fillId="13" borderId="57" xfId="3" applyNumberFormat="1" applyFill="1" applyBorder="1" applyAlignment="1">
      <alignment horizontal="right" vertical="center"/>
    </xf>
    <xf numFmtId="164" fontId="6" fillId="13" borderId="55" xfId="3" applyNumberFormat="1" applyFill="1" applyBorder="1" applyAlignment="1">
      <alignment horizontal="right" vertical="center"/>
    </xf>
    <xf numFmtId="164" fontId="6" fillId="6" borderId="0" xfId="3" applyNumberFormat="1" applyFill="1" applyBorder="1" applyAlignment="1">
      <alignment horizontal="right" vertical="center"/>
    </xf>
    <xf numFmtId="0" fontId="7" fillId="0" borderId="11" xfId="5" applyNumberFormat="1" applyFill="1" applyBorder="1" applyAlignment="1">
      <alignment vertical="center"/>
    </xf>
    <xf numFmtId="2" fontId="7" fillId="0" borderId="12" xfId="5" applyNumberFormat="1" applyFill="1" applyBorder="1" applyAlignment="1">
      <alignment horizontal="right" vertical="center"/>
    </xf>
    <xf numFmtId="2" fontId="7" fillId="0" borderId="11" xfId="5" applyNumberFormat="1" applyFill="1" applyBorder="1" applyAlignment="1">
      <alignment horizontal="right" vertical="center"/>
    </xf>
    <xf numFmtId="164" fontId="6" fillId="13" borderId="12" xfId="3" applyNumberFormat="1" applyFill="1" applyBorder="1" applyAlignment="1">
      <alignment horizontal="right" vertical="center"/>
    </xf>
    <xf numFmtId="164" fontId="6" fillId="13" borderId="58" xfId="3" applyNumberFormat="1" applyFill="1" applyBorder="1" applyAlignment="1">
      <alignment horizontal="right" vertical="center"/>
    </xf>
    <xf numFmtId="164" fontId="6" fillId="13" borderId="11" xfId="3" applyNumberFormat="1" applyFill="1" applyBorder="1" applyAlignment="1">
      <alignment horizontal="right" vertical="center"/>
    </xf>
    <xf numFmtId="0" fontId="16" fillId="0" borderId="0" xfId="0" applyFont="1" applyAlignment="1">
      <alignment vertical="center"/>
    </xf>
    <xf numFmtId="164" fontId="7" fillId="0" borderId="12" xfId="5" applyNumberFormat="1" applyFill="1" applyBorder="1" applyAlignment="1">
      <alignment horizontal="right" vertical="center"/>
    </xf>
    <xf numFmtId="164" fontId="7" fillId="0" borderId="11" xfId="5" applyNumberFormat="1" applyFill="1" applyBorder="1" applyAlignment="1">
      <alignment horizontal="right" vertical="center"/>
    </xf>
    <xf numFmtId="3" fontId="7" fillId="0" borderId="12" xfId="5" applyNumberFormat="1" applyFill="1" applyBorder="1" applyAlignment="1">
      <alignment horizontal="right" vertical="center"/>
    </xf>
    <xf numFmtId="3" fontId="7" fillId="0" borderId="11" xfId="5" applyNumberFormat="1" applyFill="1" applyBorder="1" applyAlignment="1">
      <alignment horizontal="right" vertical="center"/>
    </xf>
    <xf numFmtId="0" fontId="7" fillId="0" borderId="10" xfId="5" applyNumberFormat="1" applyFill="1" applyBorder="1" applyAlignment="1">
      <alignment vertical="center"/>
    </xf>
    <xf numFmtId="168" fontId="7" fillId="0" borderId="13" xfId="5" applyNumberFormat="1" applyFill="1" applyBorder="1" applyAlignment="1">
      <alignment horizontal="right" vertical="center"/>
    </xf>
    <xf numFmtId="0" fontId="7" fillId="0" borderId="10" xfId="5" applyNumberFormat="1" applyFill="1" applyBorder="1" applyAlignment="1">
      <alignment horizontal="right" vertical="center"/>
    </xf>
    <xf numFmtId="168" fontId="7" fillId="0" borderId="10" xfId="5" applyNumberFormat="1" applyFill="1" applyBorder="1" applyAlignment="1">
      <alignment horizontal="right" vertical="center"/>
    </xf>
    <xf numFmtId="0" fontId="7" fillId="0" borderId="13" xfId="5" applyNumberFormat="1" applyFill="1" applyBorder="1" applyAlignment="1">
      <alignment horizontal="right" vertical="center"/>
    </xf>
    <xf numFmtId="164" fontId="50" fillId="0" borderId="0" xfId="3" applyNumberFormat="1" applyFont="1" applyBorder="1" applyAlignment="1">
      <alignment horizontal="right" vertical="center"/>
    </xf>
    <xf numFmtId="0" fontId="7" fillId="0" borderId="12" xfId="5" applyNumberFormat="1" applyFill="1" applyBorder="1" applyAlignment="1">
      <alignment horizontal="right" vertical="center"/>
    </xf>
    <xf numFmtId="0" fontId="7" fillId="0" borderId="11" xfId="5" applyNumberFormat="1" applyFill="1" applyBorder="1" applyAlignment="1">
      <alignment horizontal="right" vertical="center"/>
    </xf>
    <xf numFmtId="2" fontId="48" fillId="3" borderId="0" xfId="5" applyNumberFormat="1" applyFont="1" applyBorder="1" applyAlignment="1">
      <alignment horizontal="right" vertical="center"/>
    </xf>
    <xf numFmtId="164" fontId="48" fillId="3" borderId="0" xfId="5" applyNumberFormat="1" applyFont="1" applyBorder="1" applyAlignment="1">
      <alignment horizontal="right" vertical="center"/>
    </xf>
    <xf numFmtId="3" fontId="48" fillId="3" borderId="0" xfId="5" applyNumberFormat="1" applyFont="1" applyBorder="1" applyAlignment="1">
      <alignment horizontal="right" vertical="center"/>
    </xf>
    <xf numFmtId="168" fontId="48" fillId="3" borderId="0" xfId="5" applyNumberFormat="1" applyFont="1" applyBorder="1" applyAlignment="1">
      <alignment horizontal="right" vertical="center"/>
    </xf>
    <xf numFmtId="0" fontId="48" fillId="3" borderId="0" xfId="5" quotePrefix="1" applyNumberFormat="1" applyFont="1" applyBorder="1" applyAlignment="1">
      <alignment horizontal="right" vertical="center"/>
    </xf>
    <xf numFmtId="0" fontId="0" fillId="0" borderId="42" xfId="0" applyBorder="1" applyAlignment="1">
      <alignment vertical="center"/>
    </xf>
    <xf numFmtId="0" fontId="91" fillId="0" borderId="42" xfId="1" applyNumberFormat="1" applyBorder="1" applyAlignment="1">
      <alignment vertical="center"/>
    </xf>
    <xf numFmtId="0" fontId="91" fillId="0" borderId="42" xfId="1" applyNumberFormat="1" applyBorder="1" applyAlignment="1">
      <alignment horizontal="left" vertical="center"/>
    </xf>
    <xf numFmtId="0" fontId="12" fillId="0" borderId="0" xfId="7" applyNumberFormat="1" applyAlignment="1">
      <alignment vertical="center"/>
    </xf>
    <xf numFmtId="0" fontId="7" fillId="3" borderId="43" xfId="8" applyNumberFormat="1" applyFill="1" applyBorder="1" applyAlignment="1">
      <alignment vertical="center"/>
    </xf>
    <xf numFmtId="0" fontId="12" fillId="0" borderId="42" xfId="7" applyNumberFormat="1" applyBorder="1" applyAlignment="1">
      <alignment vertical="center"/>
    </xf>
    <xf numFmtId="165" fontId="7" fillId="13" borderId="8" xfId="8" applyNumberFormat="1" applyFill="1" applyBorder="1" applyAlignment="1">
      <alignment horizontal="right" vertical="center"/>
    </xf>
    <xf numFmtId="165" fontId="7" fillId="13" borderId="43" xfId="8" applyNumberFormat="1" applyFill="1" applyBorder="1" applyAlignment="1">
      <alignment horizontal="right" vertical="center"/>
    </xf>
    <xf numFmtId="166" fontId="7" fillId="13" borderId="8" xfId="8" applyNumberFormat="1" applyFill="1" applyBorder="1" applyAlignment="1">
      <alignment horizontal="right" vertical="center"/>
    </xf>
    <xf numFmtId="166" fontId="7" fillId="13" borderId="43" xfId="8" applyNumberFormat="1" applyFill="1" applyBorder="1" applyAlignment="1">
      <alignment horizontal="right" vertical="center"/>
    </xf>
    <xf numFmtId="166" fontId="0" fillId="0" borderId="0" xfId="0" applyNumberFormat="1" applyAlignment="1">
      <alignment vertical="center"/>
    </xf>
    <xf numFmtId="0" fontId="7" fillId="3" borderId="29" xfId="5" applyNumberFormat="1" applyBorder="1" applyAlignment="1">
      <alignment vertical="center"/>
    </xf>
    <xf numFmtId="165" fontId="7" fillId="13" borderId="16" xfId="8" applyNumberFormat="1" applyFill="1" applyBorder="1" applyAlignment="1">
      <alignment horizontal="right" vertical="center"/>
    </xf>
    <xf numFmtId="166" fontId="7" fillId="13" borderId="61" xfId="8" applyNumberFormat="1" applyFill="1" applyBorder="1" applyAlignment="1">
      <alignment horizontal="right" vertical="center"/>
    </xf>
    <xf numFmtId="166" fontId="7" fillId="13" borderId="29" xfId="8" applyNumberFormat="1" applyFill="1" applyBorder="1" applyAlignment="1">
      <alignment horizontal="right" vertical="center"/>
    </xf>
    <xf numFmtId="169" fontId="0" fillId="0" borderId="0" xfId="0" applyNumberFormat="1" applyAlignment="1">
      <alignment vertical="center"/>
    </xf>
    <xf numFmtId="0" fontId="6" fillId="3" borderId="5" xfId="5" applyNumberFormat="1" applyFont="1" applyBorder="1" applyAlignment="1">
      <alignment vertical="center"/>
    </xf>
    <xf numFmtId="165" fontId="7" fillId="13" borderId="30" xfId="8" applyNumberFormat="1" applyFill="1" applyBorder="1" applyAlignment="1">
      <alignment horizontal="right" vertical="center"/>
    </xf>
    <xf numFmtId="166" fontId="12" fillId="13" borderId="5" xfId="7" applyNumberFormat="1" applyFill="1" applyBorder="1" applyAlignment="1">
      <alignment vertical="center"/>
    </xf>
    <xf numFmtId="165" fontId="0" fillId="0" borderId="0" xfId="0" applyNumberFormat="1" applyAlignment="1">
      <alignment vertical="center"/>
    </xf>
    <xf numFmtId="165" fontId="7" fillId="0" borderId="0" xfId="8" applyNumberFormat="1" applyFill="1" applyBorder="1" applyAlignment="1">
      <alignment horizontal="right" vertical="center"/>
    </xf>
    <xf numFmtId="0" fontId="6" fillId="3" borderId="0" xfId="5" applyNumberFormat="1" applyFont="1" applyBorder="1" applyAlignment="1">
      <alignment vertical="center"/>
    </xf>
    <xf numFmtId="0" fontId="48" fillId="3" borderId="42" xfId="8" applyNumberFormat="1" applyFont="1" applyFill="1" applyBorder="1" applyAlignment="1">
      <alignment vertical="center"/>
    </xf>
    <xf numFmtId="0" fontId="48" fillId="3" borderId="0" xfId="8" applyNumberFormat="1" applyFont="1" applyFill="1" applyBorder="1" applyAlignment="1">
      <alignment vertical="center"/>
    </xf>
    <xf numFmtId="165" fontId="48" fillId="3" borderId="42" xfId="8" applyNumberFormat="1" applyFont="1" applyFill="1" applyBorder="1" applyAlignment="1">
      <alignment horizontal="right" vertical="center"/>
    </xf>
    <xf numFmtId="165" fontId="48" fillId="3" borderId="0" xfId="8" applyNumberFormat="1" applyFont="1" applyFill="1" applyBorder="1" applyAlignment="1">
      <alignment horizontal="right" vertical="center"/>
    </xf>
    <xf numFmtId="165" fontId="48" fillId="3" borderId="0" xfId="8" applyNumberFormat="1" applyFont="1" applyFill="1" applyBorder="1" applyAlignment="1">
      <alignment vertical="center"/>
    </xf>
    <xf numFmtId="165" fontId="48" fillId="3" borderId="0" xfId="5" applyNumberFormat="1" applyFont="1" applyBorder="1" applyAlignment="1">
      <alignment horizontal="right" vertical="center"/>
    </xf>
    <xf numFmtId="0" fontId="12" fillId="0" borderId="62" xfId="7" applyNumberFormat="1" applyBorder="1" applyAlignment="1">
      <alignment vertical="center"/>
    </xf>
    <xf numFmtId="166" fontId="48" fillId="3" borderId="42" xfId="8" applyNumberFormat="1" applyFont="1" applyFill="1" applyBorder="1" applyAlignment="1">
      <alignment horizontal="right" vertical="center"/>
    </xf>
    <xf numFmtId="166" fontId="48" fillId="3" borderId="0" xfId="8" applyNumberFormat="1" applyFont="1" applyFill="1" applyBorder="1" applyAlignment="1">
      <alignment horizontal="right" vertical="center"/>
    </xf>
    <xf numFmtId="166" fontId="48" fillId="3" borderId="0" xfId="8" applyNumberFormat="1" applyFont="1" applyFill="1" applyBorder="1" applyAlignment="1">
      <alignment vertical="center"/>
    </xf>
    <xf numFmtId="166" fontId="48" fillId="3" borderId="0" xfId="5" applyNumberFormat="1" applyFont="1" applyBorder="1" applyAlignment="1">
      <alignment horizontal="right" vertical="center"/>
    </xf>
    <xf numFmtId="169" fontId="48" fillId="3" borderId="42" xfId="8" applyNumberFormat="1" applyFont="1" applyFill="1" applyBorder="1" applyAlignment="1">
      <alignment horizontal="right" vertical="center"/>
    </xf>
    <xf numFmtId="169" fontId="48" fillId="3" borderId="0" xfId="8" applyNumberFormat="1" applyFont="1" applyFill="1" applyBorder="1" applyAlignment="1">
      <alignment horizontal="right" vertical="center"/>
    </xf>
    <xf numFmtId="169" fontId="48" fillId="3" borderId="0" xfId="5" applyNumberFormat="1" applyFont="1" applyBorder="1" applyAlignment="1">
      <alignment horizontal="right" vertical="center"/>
    </xf>
    <xf numFmtId="0" fontId="7" fillId="3" borderId="9" xfId="8" applyNumberFormat="1" applyFill="1" applyBorder="1" applyAlignment="1">
      <alignment horizontal="right" vertical="center"/>
    </xf>
    <xf numFmtId="0" fontId="7" fillId="3" borderId="43" xfId="8" applyNumberFormat="1" applyFill="1" applyBorder="1" applyAlignment="1">
      <alignment horizontal="right" vertical="center"/>
    </xf>
    <xf numFmtId="0" fontId="7" fillId="3" borderId="16" xfId="8" applyNumberFormat="1" applyFill="1" applyBorder="1" applyAlignment="1">
      <alignment horizontal="right" vertical="center"/>
    </xf>
    <xf numFmtId="0" fontId="7" fillId="3" borderId="61" xfId="8" applyNumberFormat="1" applyFill="1" applyBorder="1" applyAlignment="1">
      <alignment horizontal="right" vertical="center"/>
    </xf>
    <xf numFmtId="0" fontId="7" fillId="3" borderId="29" xfId="8" applyNumberFormat="1" applyFill="1" applyBorder="1" applyAlignment="1">
      <alignment horizontal="right" vertical="center"/>
    </xf>
    <xf numFmtId="166" fontId="7" fillId="3" borderId="17" xfId="8" applyNumberFormat="1" applyFill="1" applyBorder="1" applyAlignment="1">
      <alignment horizontal="right" vertical="center"/>
    </xf>
    <xf numFmtId="166" fontId="7" fillId="3" borderId="61" xfId="8" applyNumberFormat="1" applyFill="1" applyBorder="1" applyAlignment="1">
      <alignment horizontal="right" vertical="center"/>
    </xf>
    <xf numFmtId="166" fontId="7" fillId="3" borderId="29" xfId="8" applyNumberFormat="1" applyFill="1" applyBorder="1" applyAlignment="1">
      <alignment horizontal="right" vertical="center"/>
    </xf>
    <xf numFmtId="166" fontId="7" fillId="3" borderId="16" xfId="8" applyNumberFormat="1" applyFill="1" applyBorder="1" applyAlignment="1">
      <alignment horizontal="right" vertical="center"/>
    </xf>
    <xf numFmtId="166" fontId="12" fillId="6" borderId="5" xfId="7" applyNumberFormat="1" applyFill="1" applyBorder="1" applyAlignment="1">
      <alignment vertical="center"/>
    </xf>
    <xf numFmtId="166" fontId="12" fillId="6" borderId="5" xfId="7" applyNumberFormat="1" applyFill="1" applyBorder="1" applyAlignment="1">
      <alignment horizontal="right" vertical="center"/>
    </xf>
    <xf numFmtId="166" fontId="12" fillId="6" borderId="60" xfId="7" applyNumberFormat="1" applyFill="1" applyBorder="1" applyAlignment="1">
      <alignment vertical="center"/>
    </xf>
    <xf numFmtId="0" fontId="10" fillId="0" borderId="42" xfId="6" applyBorder="1" applyAlignment="1">
      <alignment vertical="center"/>
    </xf>
    <xf numFmtId="0" fontId="7" fillId="3" borderId="0" xfId="8" applyNumberFormat="1" applyFill="1" applyBorder="1" applyAlignment="1">
      <alignment horizontal="right" vertical="center"/>
    </xf>
    <xf numFmtId="165" fontId="7" fillId="3" borderId="0" xfId="8" applyNumberFormat="1" applyFill="1" applyBorder="1" applyAlignment="1">
      <alignment horizontal="right" vertical="center"/>
    </xf>
    <xf numFmtId="165" fontId="7" fillId="3" borderId="0" xfId="8" applyNumberFormat="1" applyFill="1" applyBorder="1" applyAlignment="1">
      <alignment vertical="center"/>
    </xf>
    <xf numFmtId="49" fontId="54" fillId="0" borderId="0" xfId="2" applyFont="1" applyBorder="1" applyAlignment="1">
      <alignment horizontal="left" vertical="center"/>
    </xf>
    <xf numFmtId="0" fontId="6" fillId="0" borderId="55" xfId="3" applyNumberFormat="1" applyBorder="1" applyAlignment="1">
      <alignment vertical="center"/>
    </xf>
    <xf numFmtId="164" fontId="6" fillId="6" borderId="55" xfId="3" applyNumberFormat="1" applyFill="1" applyBorder="1" applyAlignment="1">
      <alignment horizontal="right" vertical="center"/>
    </xf>
    <xf numFmtId="164" fontId="6" fillId="6" borderId="56" xfId="3" applyNumberFormat="1" applyFill="1" applyBorder="1" applyAlignment="1">
      <alignment horizontal="right" vertical="center"/>
    </xf>
    <xf numFmtId="164" fontId="6" fillId="13" borderId="29" xfId="3" applyNumberFormat="1" applyFill="1" applyBorder="1" applyAlignment="1">
      <alignment horizontal="right" vertical="center"/>
    </xf>
    <xf numFmtId="164" fontId="7" fillId="0" borderId="47" xfId="5" applyNumberFormat="1" applyFill="1" applyBorder="1" applyAlignment="1">
      <alignment horizontal="right" vertical="center"/>
    </xf>
    <xf numFmtId="0" fontId="7" fillId="3" borderId="15" xfId="5" applyNumberFormat="1" applyBorder="1" applyAlignment="1">
      <alignment horizontal="left" vertical="center"/>
    </xf>
    <xf numFmtId="164" fontId="6" fillId="13" borderId="15" xfId="5" applyNumberFormat="1" applyFont="1" applyFill="1" applyBorder="1" applyAlignment="1">
      <alignment horizontal="right" vertical="center"/>
    </xf>
    <xf numFmtId="164" fontId="7" fillId="0" borderId="15" xfId="5" applyNumberFormat="1" applyFill="1" applyBorder="1" applyAlignment="1">
      <alignment horizontal="right" vertical="center"/>
    </xf>
    <xf numFmtId="164" fontId="6" fillId="13" borderId="37" xfId="5" applyNumberFormat="1" applyFont="1" applyFill="1" applyBorder="1" applyAlignment="1">
      <alignment horizontal="right" vertical="center"/>
    </xf>
    <xf numFmtId="164" fontId="6" fillId="13" borderId="29" xfId="5" applyNumberFormat="1" applyFont="1" applyFill="1" applyBorder="1" applyAlignment="1">
      <alignment horizontal="right" vertical="center"/>
    </xf>
    <xf numFmtId="0" fontId="7" fillId="3" borderId="15" xfId="5" applyNumberFormat="1" applyBorder="1" applyAlignment="1">
      <alignment vertical="center"/>
    </xf>
    <xf numFmtId="0" fontId="7" fillId="3" borderId="34" xfId="5" applyNumberFormat="1" applyBorder="1" applyAlignment="1">
      <alignment vertical="center"/>
    </xf>
    <xf numFmtId="164" fontId="6" fillId="13" borderId="34" xfId="5" applyNumberFormat="1" applyFont="1" applyFill="1" applyBorder="1" applyAlignment="1">
      <alignment horizontal="right" vertical="center"/>
    </xf>
    <xf numFmtId="164" fontId="7" fillId="0" borderId="34" xfId="5" applyNumberFormat="1" applyFill="1" applyBorder="1" applyAlignment="1">
      <alignment horizontal="right" vertical="center"/>
    </xf>
    <xf numFmtId="0" fontId="6" fillId="0" borderId="39" xfId="3" applyNumberFormat="1" applyBorder="1" applyAlignment="1">
      <alignment vertical="center"/>
    </xf>
    <xf numFmtId="164" fontId="6" fillId="13" borderId="39" xfId="3" applyNumberFormat="1" applyFill="1" applyBorder="1" applyAlignment="1">
      <alignment horizontal="right" vertical="center"/>
    </xf>
    <xf numFmtId="164" fontId="6" fillId="6" borderId="39" xfId="3" applyNumberFormat="1" applyFill="1" applyBorder="1" applyAlignment="1">
      <alignment horizontal="right" vertical="center"/>
    </xf>
    <xf numFmtId="164" fontId="6" fillId="6" borderId="45" xfId="3" applyNumberFormat="1" applyFill="1" applyBorder="1" applyAlignment="1">
      <alignment horizontal="right" vertical="center"/>
    </xf>
    <xf numFmtId="165" fontId="6" fillId="13" borderId="34" xfId="5" applyNumberFormat="1" applyFont="1" applyFill="1" applyBorder="1" applyAlignment="1">
      <alignment horizontal="right" vertical="center"/>
    </xf>
    <xf numFmtId="165" fontId="7" fillId="0" borderId="34" xfId="5" applyNumberFormat="1" applyFill="1" applyBorder="1" applyAlignment="1">
      <alignment horizontal="right" vertical="center"/>
    </xf>
    <xf numFmtId="0" fontId="6" fillId="0" borderId="5" xfId="3" applyNumberFormat="1" applyBorder="1" applyAlignment="1">
      <alignment vertical="center"/>
    </xf>
    <xf numFmtId="2" fontId="6" fillId="13" borderId="5" xfId="3" applyNumberFormat="1" applyFill="1" applyBorder="1" applyAlignment="1">
      <alignment horizontal="right" vertical="center"/>
    </xf>
    <xf numFmtId="0" fontId="6" fillId="6" borderId="5" xfId="3" applyNumberFormat="1" applyFill="1" applyBorder="1" applyAlignment="1">
      <alignment horizontal="right" vertical="center"/>
    </xf>
    <xf numFmtId="0" fontId="6" fillId="6" borderId="30" xfId="3" applyNumberFormat="1" applyFill="1" applyBorder="1" applyAlignment="1">
      <alignment horizontal="right" vertical="center"/>
    </xf>
    <xf numFmtId="164" fontId="7" fillId="3" borderId="8" xfId="8" applyNumberFormat="1" applyFill="1" applyBorder="1" applyAlignment="1">
      <alignment vertical="center"/>
    </xf>
    <xf numFmtId="164" fontId="7" fillId="3" borderId="8" xfId="8" applyNumberFormat="1" applyFill="1" applyBorder="1" applyAlignment="1">
      <alignment horizontal="right" vertical="center"/>
    </xf>
    <xf numFmtId="0" fontId="40" fillId="0" borderId="0" xfId="0" applyFont="1" applyAlignment="1">
      <alignment vertical="center"/>
    </xf>
    <xf numFmtId="0" fontId="6" fillId="0" borderId="24" xfId="0" applyFont="1" applyBorder="1" applyAlignment="1">
      <alignment horizontal="left" vertical="center" indent="1"/>
    </xf>
    <xf numFmtId="164" fontId="6" fillId="3" borderId="8" xfId="8" applyNumberFormat="1" applyFont="1" applyFill="1" applyBorder="1" applyAlignment="1">
      <alignment horizontal="right" vertical="center"/>
    </xf>
    <xf numFmtId="164" fontId="7" fillId="0" borderId="5" xfId="5" applyNumberFormat="1" applyFill="1" applyBorder="1" applyAlignment="1">
      <alignment horizontal="right" vertical="center"/>
    </xf>
    <xf numFmtId="164" fontId="7" fillId="3" borderId="5" xfId="8" applyNumberFormat="1" applyFill="1" applyBorder="1" applyAlignment="1">
      <alignment horizontal="right" vertical="center"/>
    </xf>
    <xf numFmtId="164" fontId="7" fillId="3" borderId="30" xfId="8" applyNumberFormat="1" applyFill="1" applyBorder="1" applyAlignment="1">
      <alignment horizontal="right" vertical="center"/>
    </xf>
    <xf numFmtId="0" fontId="7" fillId="3" borderId="5" xfId="5" applyNumberFormat="1" applyBorder="1" applyAlignment="1">
      <alignment vertical="center"/>
    </xf>
    <xf numFmtId="0" fontId="18" fillId="0" borderId="0" xfId="1" applyNumberFormat="1" applyFont="1" applyAlignment="1">
      <alignment horizontal="left" vertical="center"/>
    </xf>
    <xf numFmtId="164" fontId="7" fillId="13" borderId="29" xfId="5" applyNumberFormat="1" applyFill="1" applyBorder="1" applyAlignment="1">
      <alignment horizontal="right" vertical="center"/>
    </xf>
    <xf numFmtId="164" fontId="7" fillId="13" borderId="7" xfId="5" applyNumberFormat="1" applyFill="1" applyBorder="1" applyAlignment="1">
      <alignment horizontal="right" vertical="center"/>
    </xf>
    <xf numFmtId="164" fontId="7" fillId="13" borderId="5" xfId="5" applyNumberFormat="1" applyFill="1" applyBorder="1" applyAlignment="1">
      <alignment horizontal="right" vertical="center"/>
    </xf>
    <xf numFmtId="164" fontId="95" fillId="13" borderId="5" xfId="9" applyNumberFormat="1" applyFill="1" applyBorder="1" applyAlignment="1">
      <alignment horizontal="right" vertical="center"/>
    </xf>
    <xf numFmtId="0" fontId="7" fillId="3" borderId="0" xfId="5" applyNumberFormat="1" applyBorder="1" applyAlignment="1">
      <alignment vertical="center"/>
    </xf>
    <xf numFmtId="164" fontId="7" fillId="0" borderId="29" xfId="5" applyNumberFormat="1" applyFill="1" applyBorder="1" applyAlignment="1">
      <alignment horizontal="right" vertical="center"/>
    </xf>
    <xf numFmtId="164" fontId="7" fillId="3" borderId="29" xfId="8" applyNumberFormat="1" applyFill="1" applyBorder="1" applyAlignment="1">
      <alignment horizontal="right" vertical="center"/>
    </xf>
    <xf numFmtId="164" fontId="7" fillId="3" borderId="16" xfId="8" applyNumberFormat="1" applyFill="1" applyBorder="1" applyAlignment="1">
      <alignment horizontal="right" vertical="center"/>
    </xf>
    <xf numFmtId="49" fontId="54" fillId="6" borderId="5" xfId="2" applyFont="1" applyFill="1" applyBorder="1" applyAlignment="1">
      <alignment horizontal="right" vertical="center" wrapText="1"/>
    </xf>
    <xf numFmtId="49" fontId="54" fillId="0" borderId="5" xfId="2" applyFont="1" applyBorder="1" applyAlignment="1">
      <alignment horizontal="right" vertical="center" wrapText="1"/>
    </xf>
    <xf numFmtId="164" fontId="7" fillId="13" borderId="8" xfId="8" applyNumberFormat="1" applyFill="1" applyBorder="1" applyAlignment="1">
      <alignment horizontal="right" vertical="center"/>
    </xf>
    <xf numFmtId="164" fontId="7" fillId="13" borderId="29" xfId="8" applyNumberFormat="1" applyFill="1" applyBorder="1" applyAlignment="1">
      <alignment horizontal="right" vertical="center"/>
    </xf>
    <xf numFmtId="164" fontId="7" fillId="13" borderId="5" xfId="8" applyNumberFormat="1" applyFill="1" applyBorder="1" applyAlignment="1">
      <alignment horizontal="right" vertical="center"/>
    </xf>
    <xf numFmtId="164" fontId="7" fillId="0" borderId="29" xfId="8" applyNumberFormat="1" applyFill="1" applyBorder="1" applyAlignment="1">
      <alignment horizontal="right" vertical="center"/>
    </xf>
    <xf numFmtId="0" fontId="7" fillId="0" borderId="5" xfId="3" applyNumberFormat="1" applyFont="1" applyBorder="1" applyAlignment="1">
      <alignment vertical="center"/>
    </xf>
    <xf numFmtId="164" fontId="7" fillId="0" borderId="5" xfId="8" applyNumberFormat="1" applyFill="1" applyBorder="1" applyAlignment="1">
      <alignment horizontal="right" vertical="center"/>
    </xf>
    <xf numFmtId="164" fontId="7" fillId="3" borderId="7" xfId="8" applyNumberFormat="1" applyFill="1" applyBorder="1" applyAlignment="1">
      <alignment horizontal="right" vertical="center"/>
    </xf>
    <xf numFmtId="0" fontId="53" fillId="3" borderId="3" xfId="5" applyNumberFormat="1" applyFont="1" applyAlignment="1">
      <alignment vertical="center"/>
    </xf>
    <xf numFmtId="164" fontId="53" fillId="13" borderId="29" xfId="8" applyNumberFormat="1" applyFont="1" applyFill="1" applyBorder="1" applyAlignment="1">
      <alignment horizontal="right" vertical="center"/>
    </xf>
    <xf numFmtId="0" fontId="53" fillId="3" borderId="5" xfId="5" applyNumberFormat="1" applyFont="1" applyBorder="1" applyAlignment="1">
      <alignment vertical="center"/>
    </xf>
    <xf numFmtId="164" fontId="53" fillId="13" borderId="7" xfId="8" applyNumberFormat="1" applyFont="1" applyFill="1" applyBorder="1" applyAlignment="1">
      <alignment horizontal="right" vertical="center"/>
    </xf>
    <xf numFmtId="164" fontId="53" fillId="13" borderId="5" xfId="8" applyNumberFormat="1" applyFont="1" applyFill="1" applyBorder="1" applyAlignment="1">
      <alignment horizontal="right" vertical="center"/>
    </xf>
    <xf numFmtId="0" fontId="0" fillId="6" borderId="0" xfId="0" applyFill="1" applyAlignment="1">
      <alignment vertical="center"/>
    </xf>
    <xf numFmtId="0" fontId="44" fillId="3" borderId="3" xfId="5" applyNumberFormat="1" applyFont="1" applyAlignment="1">
      <alignment vertical="center"/>
    </xf>
    <xf numFmtId="164" fontId="53" fillId="0" borderId="29" xfId="8" applyNumberFormat="1" applyFont="1" applyFill="1" applyBorder="1" applyAlignment="1">
      <alignment horizontal="right" vertical="center"/>
    </xf>
    <xf numFmtId="0" fontId="53" fillId="0" borderId="5" xfId="3" applyNumberFormat="1" applyFont="1" applyBorder="1" applyAlignment="1">
      <alignment vertical="center"/>
    </xf>
    <xf numFmtId="164" fontId="53" fillId="0" borderId="7" xfId="8" applyNumberFormat="1" applyFont="1" applyFill="1" applyBorder="1" applyAlignment="1">
      <alignment horizontal="right" vertical="center"/>
    </xf>
    <xf numFmtId="164" fontId="53" fillId="0" borderId="5" xfId="8" applyNumberFormat="1" applyFont="1" applyFill="1" applyBorder="1" applyAlignment="1">
      <alignment horizontal="right" vertical="center"/>
    </xf>
    <xf numFmtId="164" fontId="53" fillId="3" borderId="43" xfId="8" applyNumberFormat="1" applyFont="1" applyFill="1" applyBorder="1" applyAlignment="1">
      <alignment horizontal="right" vertical="center"/>
    </xf>
    <xf numFmtId="0" fontId="0" fillId="0" borderId="0" xfId="0" applyAlignment="1">
      <alignment horizontal="right" vertical="center"/>
    </xf>
    <xf numFmtId="0" fontId="6" fillId="0" borderId="40" xfId="3" applyBorder="1" applyAlignment="1">
      <alignment horizontal="right" vertical="center"/>
    </xf>
    <xf numFmtId="0" fontId="6" fillId="3" borderId="5" xfId="944" applyNumberFormat="1" applyFill="1" applyBorder="1" applyAlignment="1">
      <alignment vertical="center"/>
    </xf>
    <xf numFmtId="0" fontId="95" fillId="3" borderId="5" xfId="9" applyNumberFormat="1" applyFill="1" applyBorder="1" applyAlignment="1">
      <alignment vertical="center"/>
    </xf>
    <xf numFmtId="164" fontId="95" fillId="3" borderId="5" xfId="9" applyNumberFormat="1" applyFill="1" applyBorder="1" applyAlignment="1">
      <alignment horizontal="right" vertical="center"/>
    </xf>
    <xf numFmtId="164" fontId="95" fillId="3" borderId="30" xfId="9" applyNumberFormat="1" applyFill="1" applyBorder="1" applyAlignment="1">
      <alignment horizontal="right" vertical="center"/>
    </xf>
    <xf numFmtId="0" fontId="7" fillId="3" borderId="5" xfId="5" applyNumberFormat="1" applyBorder="1" applyAlignment="1">
      <alignment vertical="center" wrapText="1"/>
    </xf>
    <xf numFmtId="0" fontId="6" fillId="6" borderId="24" xfId="944" applyNumberFormat="1" applyFill="1" applyBorder="1" applyAlignment="1">
      <alignment vertical="center"/>
    </xf>
    <xf numFmtId="164" fontId="7" fillId="13" borderId="0" xfId="8" applyNumberFormat="1" applyFill="1" applyBorder="1" applyAlignment="1">
      <alignment horizontal="right" vertical="center"/>
    </xf>
    <xf numFmtId="164" fontId="7" fillId="0" borderId="0" xfId="5" applyNumberFormat="1" applyFill="1" applyBorder="1" applyAlignment="1">
      <alignment horizontal="right" vertical="center"/>
    </xf>
    <xf numFmtId="0" fontId="6" fillId="6" borderId="18" xfId="944" applyNumberFormat="1" applyFill="1" applyBorder="1" applyAlignment="1">
      <alignment vertical="center"/>
    </xf>
    <xf numFmtId="164" fontId="7" fillId="13" borderId="37" xfId="8" applyNumberFormat="1" applyFill="1" applyBorder="1" applyAlignment="1">
      <alignment horizontal="right" vertical="center"/>
    </xf>
    <xf numFmtId="164" fontId="7" fillId="0" borderId="37" xfId="5" applyNumberFormat="1" applyFill="1" applyBorder="1" applyAlignment="1">
      <alignment horizontal="right" vertical="center"/>
    </xf>
    <xf numFmtId="0" fontId="6" fillId="0" borderId="18" xfId="944" applyNumberFormat="1" applyFill="1" applyBorder="1" applyAlignment="1">
      <alignment vertical="center"/>
    </xf>
    <xf numFmtId="164" fontId="7" fillId="3" borderId="0" xfId="8" applyNumberFormat="1" applyFill="1" applyBorder="1" applyAlignment="1">
      <alignment horizontal="right" vertical="center"/>
    </xf>
    <xf numFmtId="164" fontId="7" fillId="3" borderId="14" xfId="8" applyNumberFormat="1" applyFill="1" applyBorder="1" applyAlignment="1">
      <alignment horizontal="right" vertical="center"/>
    </xf>
    <xf numFmtId="164" fontId="7" fillId="3" borderId="43" xfId="8" applyNumberFormat="1" applyFill="1" applyBorder="1" applyAlignment="1">
      <alignment horizontal="left" vertical="center"/>
    </xf>
    <xf numFmtId="164" fontId="7" fillId="3" borderId="60" xfId="8" applyNumberFormat="1" applyFill="1" applyBorder="1" applyAlignment="1">
      <alignment horizontal="left" vertical="center"/>
    </xf>
    <xf numFmtId="164" fontId="7" fillId="3" borderId="43" xfId="8" applyNumberFormat="1" applyFill="1" applyBorder="1" applyAlignment="1">
      <alignment horizontal="left" vertical="center" wrapText="1"/>
    </xf>
    <xf numFmtId="164" fontId="7" fillId="3" borderId="42" xfId="8" applyNumberFormat="1" applyFill="1" applyBorder="1" applyAlignment="1">
      <alignment horizontal="left" vertical="center"/>
    </xf>
    <xf numFmtId="164" fontId="7" fillId="13" borderId="0" xfId="5" applyNumberFormat="1" applyFill="1" applyBorder="1" applyAlignment="1">
      <alignment horizontal="right" vertical="center"/>
    </xf>
    <xf numFmtId="164" fontId="7" fillId="3" borderId="64" xfId="8" applyNumberFormat="1" applyFill="1" applyBorder="1" applyAlignment="1">
      <alignment horizontal="left" vertical="center"/>
    </xf>
    <xf numFmtId="164" fontId="7" fillId="13" borderId="63" xfId="5" applyNumberFormat="1" applyFill="1" applyBorder="1" applyAlignment="1">
      <alignment horizontal="right" vertical="center"/>
    </xf>
    <xf numFmtId="164" fontId="7" fillId="3" borderId="63" xfId="8" applyNumberFormat="1" applyFill="1" applyBorder="1" applyAlignment="1">
      <alignment horizontal="right" vertical="center"/>
    </xf>
    <xf numFmtId="164" fontId="7" fillId="3" borderId="65" xfId="8" applyNumberFormat="1" applyFill="1" applyBorder="1" applyAlignment="1">
      <alignment horizontal="right" vertical="center"/>
    </xf>
    <xf numFmtId="0" fontId="10" fillId="10" borderId="0" xfId="6" applyFill="1" applyAlignment="1">
      <alignment vertical="center"/>
    </xf>
    <xf numFmtId="0" fontId="6" fillId="3" borderId="3" xfId="5" applyNumberFormat="1" applyFont="1" applyAlignment="1">
      <alignment horizontal="left" vertical="center" indent="1"/>
    </xf>
    <xf numFmtId="0" fontId="91" fillId="0" borderId="0" xfId="1" applyNumberFormat="1" applyAlignment="1">
      <alignment horizontal="center" vertical="center"/>
    </xf>
    <xf numFmtId="0" fontId="7" fillId="3" borderId="29" xfId="5" applyNumberFormat="1" applyBorder="1" applyAlignment="1">
      <alignment horizontal="left" vertical="center"/>
    </xf>
    <xf numFmtId="0" fontId="7" fillId="13" borderId="29" xfId="5" applyNumberFormat="1" applyFill="1" applyBorder="1" applyAlignment="1">
      <alignment horizontal="right" vertical="center"/>
    </xf>
    <xf numFmtId="0" fontId="7" fillId="0" borderId="29" xfId="5" applyNumberFormat="1" applyFill="1" applyBorder="1" applyAlignment="1">
      <alignment horizontal="right" vertical="center"/>
    </xf>
    <xf numFmtId="9" fontId="7" fillId="13" borderId="29" xfId="5" applyNumberFormat="1" applyFill="1" applyBorder="1" applyAlignment="1">
      <alignment horizontal="right" vertical="center"/>
    </xf>
    <xf numFmtId="9" fontId="7" fillId="0" borderId="29" xfId="5" applyNumberFormat="1" applyFill="1" applyBorder="1" applyAlignment="1">
      <alignment horizontal="right" vertical="center"/>
    </xf>
    <xf numFmtId="0" fontId="7" fillId="0" borderId="29" xfId="5" applyNumberFormat="1" applyFill="1" applyBorder="1" applyAlignment="1">
      <alignment horizontal="left" vertical="center"/>
    </xf>
    <xf numFmtId="0" fontId="7" fillId="0" borderId="7" xfId="5" applyNumberFormat="1" applyFill="1" applyBorder="1" applyAlignment="1">
      <alignment horizontal="left" vertical="center"/>
    </xf>
    <xf numFmtId="9" fontId="7" fillId="13" borderId="7" xfId="5" applyNumberFormat="1" applyFill="1" applyBorder="1" applyAlignment="1">
      <alignment horizontal="right" vertical="center"/>
    </xf>
    <xf numFmtId="164" fontId="7" fillId="0" borderId="7" xfId="5" applyNumberFormat="1" applyFill="1" applyBorder="1" applyAlignment="1">
      <alignment horizontal="right" vertical="center"/>
    </xf>
    <xf numFmtId="9" fontId="7" fillId="0" borderId="7" xfId="5" applyNumberFormat="1" applyFill="1" applyBorder="1" applyAlignment="1">
      <alignment horizontal="right" vertical="center"/>
    </xf>
    <xf numFmtId="0" fontId="1" fillId="0" borderId="0" xfId="0" applyFont="1" applyAlignment="1">
      <alignment vertical="center"/>
    </xf>
    <xf numFmtId="9" fontId="7" fillId="13" borderId="5" xfId="5" applyNumberFormat="1" applyFill="1" applyBorder="1" applyAlignment="1">
      <alignment horizontal="right" vertical="center"/>
    </xf>
    <xf numFmtId="9" fontId="7" fillId="0" borderId="5" xfId="5" applyNumberFormat="1" applyFill="1" applyBorder="1" applyAlignment="1">
      <alignment horizontal="right" vertical="center"/>
    </xf>
    <xf numFmtId="49" fontId="47" fillId="0" borderId="0" xfId="2" applyFont="1" applyBorder="1" applyAlignment="1">
      <alignment horizontal="left" vertical="center"/>
    </xf>
    <xf numFmtId="164" fontId="7" fillId="12" borderId="43" xfId="8" applyNumberFormat="1" applyFill="1" applyBorder="1" applyAlignment="1">
      <alignment horizontal="right" vertical="center"/>
    </xf>
    <xf numFmtId="164" fontId="7" fillId="3" borderId="43" xfId="5" applyNumberFormat="1" applyBorder="1" applyAlignment="1">
      <alignment horizontal="right" vertical="center"/>
    </xf>
    <xf numFmtId="164" fontId="7" fillId="12" borderId="0" xfId="8" applyNumberFormat="1" applyFill="1" applyBorder="1" applyAlignment="1">
      <alignment horizontal="right" vertical="center"/>
    </xf>
    <xf numFmtId="164" fontId="7" fillId="12" borderId="42" xfId="8" applyNumberFormat="1" applyFill="1" applyBorder="1" applyAlignment="1">
      <alignment horizontal="right" vertical="center"/>
    </xf>
    <xf numFmtId="164" fontId="7" fillId="3" borderId="0" xfId="5" applyNumberFormat="1" applyBorder="1" applyAlignment="1">
      <alignment horizontal="right" vertical="center"/>
    </xf>
    <xf numFmtId="164" fontId="7" fillId="3" borderId="42" xfId="5" applyNumberFormat="1" applyBorder="1" applyAlignment="1">
      <alignment horizontal="right" vertical="center"/>
    </xf>
    <xf numFmtId="164" fontId="7" fillId="6" borderId="8" xfId="8" applyNumberFormat="1" applyFill="1" applyBorder="1" applyAlignment="1">
      <alignment horizontal="right" vertical="center"/>
    </xf>
    <xf numFmtId="164" fontId="7" fillId="6" borderId="5" xfId="8" applyNumberFormat="1" applyFill="1" applyBorder="1" applyAlignment="1">
      <alignment horizontal="right" vertical="center"/>
    </xf>
    <xf numFmtId="164" fontId="7" fillId="6" borderId="30" xfId="8" applyNumberFormat="1" applyFill="1" applyBorder="1" applyAlignment="1">
      <alignment horizontal="right" vertical="center"/>
    </xf>
    <xf numFmtId="0" fontId="95" fillId="0" borderId="0" xfId="9" applyNumberFormat="1" applyFill="1" applyBorder="1" applyAlignment="1">
      <alignment vertical="center"/>
    </xf>
    <xf numFmtId="164" fontId="95" fillId="0" borderId="0" xfId="9" applyNumberFormat="1" applyFill="1" applyBorder="1" applyAlignment="1">
      <alignment vertical="center"/>
    </xf>
    <xf numFmtId="0" fontId="7" fillId="3" borderId="8" xfId="8" applyNumberFormat="1" applyFill="1" applyBorder="1" applyAlignment="1">
      <alignment vertical="center"/>
    </xf>
    <xf numFmtId="164" fontId="7" fillId="3" borderId="3" xfId="5" applyNumberFormat="1" applyAlignment="1">
      <alignment vertical="center"/>
    </xf>
    <xf numFmtId="164" fontId="7" fillId="0" borderId="8" xfId="5" applyNumberFormat="1" applyFill="1" applyBorder="1" applyAlignment="1">
      <alignment horizontal="right" vertical="center"/>
    </xf>
    <xf numFmtId="164" fontId="7" fillId="3" borderId="5" xfId="5" applyNumberFormat="1" applyBorder="1" applyAlignment="1">
      <alignment vertical="center"/>
    </xf>
    <xf numFmtId="164" fontId="7" fillId="0" borderId="30" xfId="5" applyNumberFormat="1" applyFill="1" applyBorder="1" applyAlignment="1">
      <alignment horizontal="right" vertical="center"/>
    </xf>
    <xf numFmtId="0" fontId="7" fillId="3" borderId="8" xfId="8" applyNumberFormat="1" applyFill="1" applyBorder="1" applyAlignment="1">
      <alignment horizontal="right" vertical="center"/>
    </xf>
    <xf numFmtId="167" fontId="0" fillId="0" borderId="0" xfId="952" applyNumberFormat="1" applyFont="1" applyAlignment="1">
      <alignment horizontal="right" vertical="center"/>
    </xf>
    <xf numFmtId="164" fontId="7" fillId="6" borderId="5" xfId="3" applyNumberFormat="1" applyFont="1" applyFill="1" applyBorder="1" applyAlignment="1">
      <alignment horizontal="right" vertical="center"/>
    </xf>
    <xf numFmtId="164" fontId="7" fillId="6" borderId="0" xfId="8" applyNumberFormat="1" applyFill="1" applyBorder="1" applyAlignment="1">
      <alignment horizontal="right" vertical="center"/>
    </xf>
    <xf numFmtId="164" fontId="7" fillId="6" borderId="14" xfId="8" applyNumberFormat="1" applyFill="1" applyBorder="1" applyAlignment="1">
      <alignment horizontal="right" vertical="center"/>
    </xf>
    <xf numFmtId="0" fontId="7" fillId="6" borderId="0" xfId="5" applyNumberFormat="1" applyFill="1" applyBorder="1" applyAlignment="1">
      <alignment vertical="center"/>
    </xf>
    <xf numFmtId="164" fontId="7" fillId="6" borderId="0" xfId="5" applyNumberFormat="1" applyFill="1" applyBorder="1" applyAlignment="1">
      <alignment horizontal="right" vertical="center"/>
    </xf>
    <xf numFmtId="0" fontId="7" fillId="6" borderId="5" xfId="5" applyNumberFormat="1" applyFill="1" applyBorder="1" applyAlignment="1">
      <alignment vertical="center"/>
    </xf>
    <xf numFmtId="164" fontId="7" fillId="6" borderId="5" xfId="5" applyNumberFormat="1" applyFill="1" applyBorder="1" applyAlignment="1">
      <alignment horizontal="right" vertical="center"/>
    </xf>
    <xf numFmtId="37" fontId="7" fillId="3" borderId="8" xfId="8" applyNumberFormat="1" applyFill="1" applyBorder="1" applyAlignment="1">
      <alignment vertical="center"/>
    </xf>
    <xf numFmtId="164" fontId="7" fillId="0" borderId="8" xfId="8" applyNumberFormat="1" applyFill="1" applyBorder="1" applyAlignment="1">
      <alignment horizontal="right" vertical="center"/>
    </xf>
    <xf numFmtId="37" fontId="7" fillId="5" borderId="3" xfId="0" applyNumberFormat="1" applyFont="1" applyFill="1" applyBorder="1" applyAlignment="1">
      <alignment horizontal="right" vertical="center"/>
    </xf>
    <xf numFmtId="37" fontId="7" fillId="5" borderId="26" xfId="0" applyNumberFormat="1" applyFont="1" applyFill="1" applyBorder="1" applyAlignment="1">
      <alignment horizontal="right" vertical="center"/>
    </xf>
    <xf numFmtId="20" fontId="7" fillId="3" borderId="3" xfId="5" applyNumberFormat="1" applyAlignment="1">
      <alignment vertical="center"/>
    </xf>
    <xf numFmtId="37" fontId="7" fillId="5" borderId="27" xfId="0" applyNumberFormat="1" applyFont="1" applyFill="1" applyBorder="1" applyAlignment="1">
      <alignment horizontal="right" vertical="center"/>
    </xf>
    <xf numFmtId="0" fontId="6" fillId="3" borderId="37" xfId="5" applyNumberFormat="1" applyFont="1" applyBorder="1" applyAlignment="1">
      <alignment vertical="center"/>
    </xf>
    <xf numFmtId="39" fontId="6" fillId="13" borderId="66" xfId="5" applyNumberFormat="1" applyFont="1" applyFill="1" applyBorder="1" applyAlignment="1">
      <alignment horizontal="right" vertical="center"/>
    </xf>
    <xf numFmtId="39" fontId="6" fillId="5" borderId="18" xfId="0" applyNumberFormat="1" applyFont="1" applyFill="1" applyBorder="1" applyAlignment="1">
      <alignment horizontal="right" vertical="center"/>
    </xf>
    <xf numFmtId="39" fontId="6" fillId="5" borderId="38" xfId="0" applyNumberFormat="1" applyFont="1" applyFill="1" applyBorder="1" applyAlignment="1">
      <alignment horizontal="right" vertical="center"/>
    </xf>
    <xf numFmtId="39" fontId="7" fillId="5" borderId="3" xfId="0" applyNumberFormat="1" applyFont="1" applyFill="1" applyBorder="1" applyAlignment="1">
      <alignment horizontal="right" vertical="center"/>
    </xf>
    <xf numFmtId="39" fontId="7" fillId="5" borderId="26" xfId="0" applyNumberFormat="1" applyFont="1" applyFill="1" applyBorder="1" applyAlignment="1">
      <alignment horizontal="right" vertical="center"/>
    </xf>
    <xf numFmtId="164" fontId="6" fillId="13" borderId="66" xfId="5" applyNumberFormat="1" applyFont="1" applyFill="1" applyBorder="1" applyAlignment="1">
      <alignment horizontal="right" vertical="center"/>
    </xf>
    <xf numFmtId="37" fontId="6" fillId="5" borderId="18" xfId="0" applyNumberFormat="1" applyFont="1" applyFill="1" applyBorder="1" applyAlignment="1">
      <alignment horizontal="right" vertical="center"/>
    </xf>
    <xf numFmtId="37" fontId="6" fillId="5" borderId="38" xfId="0" applyNumberFormat="1" applyFont="1" applyFill="1" applyBorder="1" applyAlignment="1">
      <alignment horizontal="right" vertical="center"/>
    </xf>
    <xf numFmtId="0" fontId="7" fillId="3" borderId="37" xfId="5" applyNumberFormat="1" applyBorder="1" applyAlignment="1">
      <alignment vertical="center"/>
    </xf>
    <xf numFmtId="0" fontId="7" fillId="13" borderId="37" xfId="5" applyNumberFormat="1" applyFill="1" applyBorder="1" applyAlignment="1">
      <alignment horizontal="right" vertical="center"/>
    </xf>
    <xf numFmtId="0" fontId="7" fillId="5" borderId="37" xfId="0" applyFont="1" applyFill="1" applyBorder="1" applyAlignment="1">
      <alignment horizontal="right" vertical="center"/>
    </xf>
    <xf numFmtId="39" fontId="7" fillId="5" borderId="37" xfId="0" applyNumberFormat="1" applyFont="1" applyFill="1" applyBorder="1" applyAlignment="1">
      <alignment horizontal="right" vertical="center"/>
    </xf>
    <xf numFmtId="39" fontId="7" fillId="5" borderId="46" xfId="0" applyNumberFormat="1" applyFont="1" applyFill="1" applyBorder="1" applyAlignment="1">
      <alignment horizontal="right" vertical="center"/>
    </xf>
    <xf numFmtId="9" fontId="7" fillId="5" borderId="3" xfId="0" applyNumberFormat="1" applyFont="1" applyFill="1" applyBorder="1" applyAlignment="1">
      <alignment horizontal="right" vertical="center"/>
    </xf>
    <xf numFmtId="9" fontId="7" fillId="5" borderId="26" xfId="0" applyNumberFormat="1" applyFont="1" applyFill="1" applyBorder="1" applyAlignment="1">
      <alignment horizontal="right" vertical="center"/>
    </xf>
    <xf numFmtId="167" fontId="0" fillId="0" borderId="0" xfId="0" applyNumberFormat="1" applyAlignment="1">
      <alignment vertical="center"/>
    </xf>
    <xf numFmtId="10" fontId="0" fillId="0" borderId="0" xfId="952" applyNumberFormat="1" applyFont="1" applyAlignment="1">
      <alignment vertical="center"/>
    </xf>
    <xf numFmtId="49" fontId="27" fillId="0" borderId="0" xfId="0" applyNumberFormat="1" applyFont="1" applyAlignment="1">
      <alignment horizontal="justify" vertical="center" wrapText="1"/>
    </xf>
    <xf numFmtId="0" fontId="27" fillId="9" borderId="0" xfId="0" applyFont="1" applyFill="1" applyAlignment="1">
      <alignment horizontal="justify" vertical="center" wrapText="1"/>
    </xf>
    <xf numFmtId="0" fontId="27" fillId="0" borderId="0" xfId="0" applyFont="1" applyAlignment="1">
      <alignment horizontal="justify" vertical="center" wrapText="1"/>
    </xf>
    <xf numFmtId="49" fontId="27" fillId="9" borderId="0" xfId="0" applyNumberFormat="1" applyFont="1" applyFill="1" applyAlignment="1">
      <alignment horizontal="justify" vertical="center" wrapText="1"/>
    </xf>
    <xf numFmtId="0" fontId="10" fillId="0" borderId="0" xfId="6" applyAlignment="1">
      <alignment vertical="center" wrapText="1"/>
    </xf>
    <xf numFmtId="49" fontId="54" fillId="0" borderId="5" xfId="2" applyFont="1" applyBorder="1" applyAlignment="1">
      <alignment horizontal="left" vertical="center"/>
    </xf>
    <xf numFmtId="167" fontId="7" fillId="13" borderId="3" xfId="952" applyNumberFormat="1" applyFont="1" applyFill="1" applyBorder="1" applyAlignment="1">
      <alignment horizontal="right" vertical="center"/>
    </xf>
    <xf numFmtId="0" fontId="0" fillId="0" borderId="14" xfId="0" applyBorder="1" applyAlignment="1">
      <alignment vertical="center"/>
    </xf>
    <xf numFmtId="0" fontId="54" fillId="0" borderId="5" xfId="0" applyFont="1" applyBorder="1" applyAlignment="1">
      <alignment horizontal="right" vertical="center"/>
    </xf>
    <xf numFmtId="167" fontId="7" fillId="0" borderId="3" xfId="952" applyNumberFormat="1" applyFont="1" applyFill="1" applyBorder="1" applyAlignment="1">
      <alignment horizontal="right" vertical="center"/>
    </xf>
    <xf numFmtId="167" fontId="7" fillId="0" borderId="8" xfId="8" applyNumberFormat="1" applyFill="1" applyBorder="1" applyAlignment="1">
      <alignment horizontal="right" vertical="center"/>
    </xf>
    <xf numFmtId="167" fontId="6" fillId="13" borderId="3" xfId="952" applyNumberFormat="1" applyFont="1" applyFill="1" applyBorder="1" applyAlignment="1">
      <alignment horizontal="right" vertical="center"/>
    </xf>
    <xf numFmtId="167" fontId="6" fillId="0" borderId="3" xfId="952" applyNumberFormat="1" applyFont="1" applyFill="1" applyBorder="1" applyAlignment="1">
      <alignment horizontal="right" vertical="center"/>
    </xf>
    <xf numFmtId="167" fontId="6" fillId="0" borderId="8" xfId="952" applyNumberFormat="1" applyFont="1" applyFill="1" applyBorder="1" applyAlignment="1">
      <alignment horizontal="right" vertical="center"/>
    </xf>
    <xf numFmtId="167" fontId="7" fillId="13" borderId="5" xfId="952" applyNumberFormat="1" applyFont="1" applyFill="1" applyBorder="1" applyAlignment="1">
      <alignment horizontal="right" vertical="center"/>
    </xf>
    <xf numFmtId="167" fontId="7" fillId="0" borderId="5" xfId="952" applyNumberFormat="1" applyFont="1" applyFill="1" applyBorder="1" applyAlignment="1">
      <alignment horizontal="right" vertical="center"/>
    </xf>
    <xf numFmtId="167" fontId="7" fillId="0" borderId="5" xfId="8" applyNumberFormat="1" applyFill="1" applyBorder="1" applyAlignment="1">
      <alignment horizontal="right" vertical="center"/>
    </xf>
    <xf numFmtId="167" fontId="7" fillId="0" borderId="30" xfId="8" applyNumberFormat="1" applyFill="1" applyBorder="1" applyAlignment="1">
      <alignment horizontal="right" vertical="center"/>
    </xf>
    <xf numFmtId="0" fontId="95" fillId="6" borderId="0" xfId="9" applyNumberFormat="1" applyFill="1" applyBorder="1" applyAlignment="1">
      <alignment vertical="center"/>
    </xf>
    <xf numFmtId="164" fontId="95" fillId="6" borderId="0" xfId="9" applyNumberFormat="1" applyFill="1" applyBorder="1" applyAlignment="1">
      <alignment horizontal="right" vertical="center"/>
    </xf>
    <xf numFmtId="0" fontId="10" fillId="0" borderId="0" xfId="6" quotePrefix="1" applyAlignment="1">
      <alignment vertical="center"/>
    </xf>
    <xf numFmtId="164" fontId="7" fillId="3" borderId="29" xfId="5" applyNumberFormat="1" applyBorder="1" applyAlignment="1">
      <alignment horizontal="right" vertical="center"/>
    </xf>
    <xf numFmtId="37" fontId="7" fillId="0" borderId="8" xfId="5" applyNumberFormat="1" applyFill="1" applyBorder="1" applyAlignment="1">
      <alignment horizontal="right" vertical="center"/>
    </xf>
    <xf numFmtId="37" fontId="6" fillId="3" borderId="8" xfId="8" applyNumberFormat="1" applyFont="1" applyFill="1" applyBorder="1" applyAlignment="1">
      <alignment horizontal="right" vertical="center"/>
    </xf>
    <xf numFmtId="37" fontId="7" fillId="3" borderId="8" xfId="8" applyNumberFormat="1" applyFill="1" applyBorder="1" applyAlignment="1">
      <alignment horizontal="right" vertical="center"/>
    </xf>
    <xf numFmtId="37" fontId="7" fillId="13" borderId="5" xfId="5" applyNumberFormat="1" applyFill="1" applyBorder="1" applyAlignment="1">
      <alignment horizontal="right" vertical="center"/>
    </xf>
    <xf numFmtId="37" fontId="7" fillId="0" borderId="5" xfId="5" applyNumberFormat="1" applyFill="1" applyBorder="1" applyAlignment="1">
      <alignment horizontal="right" vertical="center"/>
    </xf>
    <xf numFmtId="37" fontId="7" fillId="3" borderId="5" xfId="8" applyNumberFormat="1" applyFill="1" applyBorder="1" applyAlignment="1">
      <alignment horizontal="right" vertical="center"/>
    </xf>
    <xf numFmtId="37" fontId="7" fillId="3" borderId="30" xfId="8" applyNumberFormat="1" applyFill="1" applyBorder="1" applyAlignment="1">
      <alignment horizontal="right" vertical="center"/>
    </xf>
    <xf numFmtId="164" fontId="7" fillId="5" borderId="3" xfId="0" applyNumberFormat="1" applyFont="1" applyFill="1" applyBorder="1" applyAlignment="1">
      <alignment horizontal="right" vertical="center"/>
    </xf>
    <xf numFmtId="164" fontId="7" fillId="5" borderId="26" xfId="0" applyNumberFormat="1" applyFont="1" applyFill="1" applyBorder="1" applyAlignment="1">
      <alignment horizontal="right" vertical="center"/>
    </xf>
    <xf numFmtId="164" fontId="7" fillId="5" borderId="27" xfId="0" applyNumberFormat="1" applyFont="1" applyFill="1" applyBorder="1" applyAlignment="1">
      <alignment horizontal="right" vertical="center"/>
    </xf>
    <xf numFmtId="164" fontId="6" fillId="5" borderId="18" xfId="0" applyNumberFormat="1" applyFont="1" applyFill="1" applyBorder="1" applyAlignment="1">
      <alignment horizontal="right" vertical="center"/>
    </xf>
    <xf numFmtId="164" fontId="6" fillId="5" borderId="38" xfId="0" applyNumberFormat="1" applyFont="1" applyFill="1" applyBorder="1" applyAlignment="1">
      <alignment horizontal="right" vertical="center"/>
    </xf>
    <xf numFmtId="0" fontId="7" fillId="0" borderId="9" xfId="8" applyNumberFormat="1" applyFill="1" applyBorder="1" applyAlignment="1">
      <alignment horizontal="right" vertical="center"/>
    </xf>
    <xf numFmtId="0" fontId="7" fillId="0" borderId="43" xfId="8" applyNumberFormat="1" applyFill="1" applyBorder="1" applyAlignment="1">
      <alignment horizontal="right" vertical="center"/>
    </xf>
    <xf numFmtId="0" fontId="7" fillId="0" borderId="61" xfId="8" applyNumberFormat="1" applyFill="1" applyBorder="1" applyAlignment="1">
      <alignment horizontal="right" vertical="center"/>
    </xf>
    <xf numFmtId="0" fontId="7" fillId="0" borderId="29" xfId="8" applyNumberFormat="1" applyFill="1" applyBorder="1" applyAlignment="1">
      <alignment horizontal="right" vertical="center"/>
    </xf>
    <xf numFmtId="167" fontId="7" fillId="3" borderId="8" xfId="8" applyNumberFormat="1" applyFill="1" applyBorder="1" applyAlignment="1">
      <alignment horizontal="right" vertical="center"/>
    </xf>
    <xf numFmtId="167" fontId="7" fillId="13" borderId="5" xfId="5" applyNumberFormat="1" applyFill="1" applyBorder="1" applyAlignment="1">
      <alignment horizontal="right" vertical="center"/>
    </xf>
    <xf numFmtId="167" fontId="7" fillId="3" borderId="5" xfId="8" applyNumberFormat="1" applyFill="1" applyBorder="1" applyAlignment="1">
      <alignment horizontal="right" vertical="center"/>
    </xf>
    <xf numFmtId="167" fontId="7" fillId="3" borderId="30" xfId="8" applyNumberFormat="1" applyFill="1" applyBorder="1" applyAlignment="1">
      <alignment horizontal="right" vertical="center"/>
    </xf>
    <xf numFmtId="165" fontId="7" fillId="5" borderId="3" xfId="0" applyNumberFormat="1" applyFont="1" applyFill="1" applyBorder="1" applyAlignment="1">
      <alignment horizontal="right" vertical="center"/>
    </xf>
    <xf numFmtId="165" fontId="7" fillId="5" borderId="26" xfId="0" applyNumberFormat="1" applyFont="1" applyFill="1" applyBorder="1" applyAlignment="1">
      <alignment horizontal="right" vertical="center"/>
    </xf>
    <xf numFmtId="165" fontId="7" fillId="13" borderId="0" xfId="5" applyNumberFormat="1" applyFill="1" applyBorder="1" applyAlignment="1">
      <alignment horizontal="right" vertical="center"/>
    </xf>
    <xf numFmtId="165" fontId="7" fillId="5" borderId="27" xfId="0" applyNumberFormat="1" applyFont="1" applyFill="1" applyBorder="1" applyAlignment="1">
      <alignment horizontal="right" vertical="center"/>
    </xf>
    <xf numFmtId="171" fontId="7" fillId="5" borderId="3" xfId="0" applyNumberFormat="1" applyFont="1" applyFill="1" applyBorder="1" applyAlignment="1">
      <alignment horizontal="right" vertical="center"/>
    </xf>
    <xf numFmtId="171" fontId="7" fillId="5" borderId="26" xfId="0" applyNumberFormat="1" applyFont="1" applyFill="1" applyBorder="1" applyAlignment="1">
      <alignment horizontal="right" vertical="center"/>
    </xf>
    <xf numFmtId="171" fontId="7" fillId="13" borderId="0" xfId="5" applyNumberFormat="1" applyFill="1" applyBorder="1" applyAlignment="1">
      <alignment horizontal="right" vertical="center"/>
    </xf>
    <xf numFmtId="171" fontId="7" fillId="5" borderId="27" xfId="0" applyNumberFormat="1" applyFont="1" applyFill="1" applyBorder="1" applyAlignment="1">
      <alignment horizontal="right" vertical="center"/>
    </xf>
    <xf numFmtId="3" fontId="7" fillId="13" borderId="0" xfId="5" applyNumberFormat="1" applyFill="1" applyBorder="1" applyAlignment="1">
      <alignment horizontal="right" vertical="center"/>
    </xf>
    <xf numFmtId="172" fontId="7" fillId="5" borderId="3" xfId="0" applyNumberFormat="1" applyFont="1" applyFill="1" applyBorder="1" applyAlignment="1">
      <alignment horizontal="right" vertical="center"/>
    </xf>
    <xf numFmtId="172" fontId="7" fillId="5" borderId="26" xfId="0" applyNumberFormat="1" applyFont="1" applyFill="1" applyBorder="1" applyAlignment="1">
      <alignment horizontal="right" vertical="center"/>
    </xf>
    <xf numFmtId="0" fontId="92" fillId="0" borderId="5" xfId="2" applyNumberFormat="1" applyBorder="1">
      <alignment horizontal="right" vertical="center"/>
    </xf>
    <xf numFmtId="49" fontId="54" fillId="0" borderId="5" xfId="2" applyFont="1" applyBorder="1">
      <alignment horizontal="right" vertical="center"/>
    </xf>
    <xf numFmtId="0" fontId="54" fillId="0" borderId="5" xfId="2" applyNumberFormat="1" applyFont="1" applyBorder="1">
      <alignment horizontal="right" vertical="center"/>
    </xf>
    <xf numFmtId="164" fontId="6" fillId="13" borderId="3" xfId="5" applyNumberFormat="1" applyFont="1" applyFill="1" applyAlignment="1">
      <alignment vertical="center"/>
    </xf>
    <xf numFmtId="0" fontId="6" fillId="13" borderId="3" xfId="5" applyNumberFormat="1" applyFont="1" applyFill="1" applyAlignment="1">
      <alignment vertical="center"/>
    </xf>
    <xf numFmtId="164" fontId="6" fillId="0" borderId="3" xfId="5" applyNumberFormat="1" applyFont="1" applyFill="1" applyAlignment="1">
      <alignment vertical="center"/>
    </xf>
    <xf numFmtId="0" fontId="6" fillId="0" borderId="3" xfId="5" applyNumberFormat="1" applyFont="1" applyFill="1" applyAlignment="1">
      <alignment vertical="center"/>
    </xf>
    <xf numFmtId="164" fontId="6" fillId="3" borderId="3" xfId="5" applyNumberFormat="1" applyFont="1" applyAlignment="1">
      <alignment vertical="center"/>
    </xf>
    <xf numFmtId="0" fontId="6" fillId="3" borderId="8" xfId="5" applyNumberFormat="1" applyFont="1" applyBorder="1" applyAlignment="1">
      <alignment vertical="center"/>
    </xf>
    <xf numFmtId="9" fontId="7" fillId="3" borderId="29" xfId="5" applyNumberFormat="1" applyBorder="1" applyAlignment="1">
      <alignment horizontal="right" vertical="center"/>
    </xf>
    <xf numFmtId="9" fontId="7" fillId="3" borderId="16" xfId="5" applyNumberFormat="1" applyBorder="1" applyAlignment="1">
      <alignment horizontal="right" vertical="center"/>
    </xf>
    <xf numFmtId="164" fontId="6" fillId="12" borderId="3" xfId="5" applyNumberFormat="1" applyFont="1" applyFill="1" applyAlignment="1">
      <alignment vertical="center"/>
    </xf>
    <xf numFmtId="0" fontId="6" fillId="12" borderId="3" xfId="5" applyNumberFormat="1" applyFont="1" applyFill="1" applyAlignment="1">
      <alignment vertical="center"/>
    </xf>
    <xf numFmtId="2" fontId="7" fillId="3" borderId="43" xfId="8" applyNumberFormat="1" applyFill="1" applyBorder="1" applyAlignment="1">
      <alignment horizontal="right" vertical="center"/>
    </xf>
    <xf numFmtId="0" fontId="7" fillId="3" borderId="0" xfId="5" applyNumberFormat="1" applyBorder="1" applyAlignment="1">
      <alignment horizontal="left" vertical="center" indent="1"/>
    </xf>
    <xf numFmtId="0" fontId="10" fillId="0" borderId="0" xfId="6" applyAlignment="1">
      <alignment horizontal="left" vertical="center" wrapText="1"/>
    </xf>
    <xf numFmtId="0" fontId="10" fillId="0" borderId="0" xfId="6" applyAlignment="1">
      <alignment vertical="center"/>
    </xf>
    <xf numFmtId="49" fontId="92" fillId="0" borderId="0" xfId="2" applyBorder="1" applyAlignment="1">
      <alignment horizontal="center" vertical="center"/>
    </xf>
    <xf numFmtId="0" fontId="0" fillId="0" borderId="0" xfId="0" applyAlignment="1">
      <alignment horizontal="left" vertical="center"/>
    </xf>
    <xf numFmtId="0" fontId="10" fillId="0" borderId="0" xfId="6" applyAlignment="1">
      <alignment horizontal="left" vertical="center"/>
    </xf>
    <xf numFmtId="0" fontId="0" fillId="0" borderId="0" xfId="0" applyAlignment="1">
      <alignment vertical="center"/>
    </xf>
    <xf numFmtId="0" fontId="10" fillId="0" borderId="0" xfId="943" applyAlignment="1">
      <alignment vertical="center"/>
    </xf>
    <xf numFmtId="49" fontId="27" fillId="0" borderId="0" xfId="0" applyNumberFormat="1" applyFont="1" applyAlignment="1">
      <alignment vertical="center" wrapText="1"/>
    </xf>
    <xf numFmtId="0" fontId="27" fillId="9" borderId="0" xfId="0" applyFont="1" applyFill="1" applyAlignment="1">
      <alignment vertical="center" wrapText="1"/>
    </xf>
    <xf numFmtId="49" fontId="27" fillId="9" borderId="0" xfId="0" applyNumberFormat="1" applyFont="1" applyFill="1" applyAlignment="1">
      <alignment vertical="center" wrapText="1"/>
    </xf>
    <xf numFmtId="0" fontId="60" fillId="0" borderId="0" xfId="0" applyFont="1" applyAlignment="1">
      <alignment vertical="center"/>
    </xf>
    <xf numFmtId="20" fontId="7" fillId="0" borderId="3" xfId="5" applyNumberFormat="1" applyFill="1" applyAlignment="1">
      <alignment vertical="center" wrapText="1"/>
    </xf>
    <xf numFmtId="164" fontId="7" fillId="13" borderId="3" xfId="5" applyNumberFormat="1" applyFill="1" applyAlignment="1">
      <alignment horizontal="right" vertical="center"/>
    </xf>
    <xf numFmtId="164" fontId="7" fillId="0" borderId="3" xfId="5" applyNumberFormat="1" applyFill="1" applyAlignment="1">
      <alignment horizontal="right" vertical="center"/>
    </xf>
    <xf numFmtId="164" fontId="7" fillId="13" borderId="3" xfId="5" applyNumberFormat="1" applyFill="1" applyAlignment="1">
      <alignment horizontal="right" vertical="center" wrapText="1"/>
    </xf>
    <xf numFmtId="164" fontId="7" fillId="0" borderId="3" xfId="5" applyNumberFormat="1" applyFill="1" applyAlignment="1">
      <alignment horizontal="right" vertical="center" wrapText="1"/>
    </xf>
    <xf numFmtId="164" fontId="7" fillId="0" borderId="8" xfId="5" applyNumberFormat="1" applyFill="1" applyBorder="1" applyAlignment="1">
      <alignment horizontal="right" vertical="center" wrapText="1"/>
    </xf>
    <xf numFmtId="164" fontId="7" fillId="0" borderId="14" xfId="5" applyNumberFormat="1" applyFill="1" applyBorder="1" applyAlignment="1">
      <alignment horizontal="right" vertical="center"/>
    </xf>
    <xf numFmtId="20" fontId="7" fillId="0" borderId="3" xfId="5" applyNumberFormat="1" applyFill="1" applyAlignment="1">
      <alignment horizontal="left" vertical="center" wrapText="1"/>
    </xf>
    <xf numFmtId="173" fontId="7" fillId="15" borderId="3" xfId="5" applyNumberFormat="1" applyFill="1" applyAlignment="1">
      <alignment horizontal="right" vertical="center" wrapText="1"/>
    </xf>
    <xf numFmtId="173" fontId="7" fillId="0" borderId="3" xfId="5" applyNumberFormat="1" applyFill="1" applyAlignment="1">
      <alignment horizontal="right" vertical="center" wrapText="1"/>
    </xf>
    <xf numFmtId="173" fontId="7" fillId="0" borderId="8" xfId="5" applyNumberFormat="1" applyFill="1" applyBorder="1" applyAlignment="1">
      <alignment horizontal="right" vertical="center" wrapText="1"/>
    </xf>
    <xf numFmtId="166" fontId="7" fillId="15" borderId="3" xfId="5" applyNumberFormat="1" applyFill="1" applyAlignment="1">
      <alignment horizontal="right" vertical="center" wrapText="1"/>
    </xf>
    <xf numFmtId="0" fontId="7" fillId="0" borderId="3" xfId="5" applyNumberFormat="1" applyFill="1" applyAlignment="1">
      <alignment horizontal="right" vertical="center" wrapText="1"/>
    </xf>
    <xf numFmtId="0" fontId="7" fillId="0" borderId="8" xfId="5" applyNumberFormat="1" applyFill="1" applyBorder="1" applyAlignment="1">
      <alignment horizontal="right" vertical="center" wrapText="1"/>
    </xf>
    <xf numFmtId="20" fontId="29" fillId="0" borderId="3" xfId="5" applyNumberFormat="1" applyFont="1" applyFill="1" applyAlignment="1">
      <alignment vertical="center" wrapText="1"/>
    </xf>
    <xf numFmtId="166" fontId="29" fillId="13" borderId="3" xfId="5" applyNumberFormat="1" applyFont="1" applyFill="1" applyAlignment="1">
      <alignment horizontal="right" vertical="center"/>
    </xf>
    <xf numFmtId="0" fontId="29" fillId="0" borderId="3" xfId="5" applyNumberFormat="1" applyFont="1" applyFill="1" applyAlignment="1">
      <alignment horizontal="right" vertical="center"/>
    </xf>
    <xf numFmtId="0" fontId="29" fillId="0" borderId="8" xfId="5" applyNumberFormat="1" applyFont="1" applyFill="1" applyBorder="1" applyAlignment="1">
      <alignment horizontal="right" vertical="center"/>
    </xf>
    <xf numFmtId="20" fontId="29" fillId="0" borderId="0" xfId="5" applyNumberFormat="1" applyFont="1" applyFill="1" applyBorder="1" applyAlignment="1">
      <alignment vertical="center" wrapText="1"/>
    </xf>
    <xf numFmtId="166" fontId="29" fillId="13" borderId="0" xfId="5" applyNumberFormat="1" applyFont="1" applyFill="1" applyBorder="1" applyAlignment="1">
      <alignment horizontal="right" vertical="center"/>
    </xf>
    <xf numFmtId="0" fontId="29" fillId="0" borderId="0" xfId="5" applyNumberFormat="1" applyFont="1" applyFill="1" applyBorder="1" applyAlignment="1">
      <alignment horizontal="right" vertical="center"/>
    </xf>
    <xf numFmtId="166" fontId="7" fillId="13" borderId="3" xfId="5" applyNumberFormat="1" applyFill="1" applyAlignment="1">
      <alignment horizontal="right" vertical="center" wrapText="1"/>
    </xf>
    <xf numFmtId="20" fontId="7" fillId="0" borderId="3" xfId="5" applyNumberFormat="1" applyFill="1" applyAlignment="1">
      <alignment horizontal="left" vertical="center" wrapText="1" indent="3"/>
    </xf>
    <xf numFmtId="168" fontId="7" fillId="0" borderId="3" xfId="5" applyNumberFormat="1" applyFill="1" applyAlignment="1">
      <alignment horizontal="right" vertical="center" wrapText="1"/>
    </xf>
    <xf numFmtId="168" fontId="7" fillId="0" borderId="8" xfId="5" applyNumberFormat="1" applyFill="1" applyBorder="1" applyAlignment="1">
      <alignment horizontal="right" vertical="center" wrapText="1"/>
    </xf>
    <xf numFmtId="164" fontId="7" fillId="12" borderId="3" xfId="5" applyNumberFormat="1" applyFill="1" applyAlignment="1">
      <alignment horizontal="right" vertical="center"/>
    </xf>
    <xf numFmtId="20" fontId="7" fillId="3" borderId="0" xfId="5" applyNumberFormat="1" applyBorder="1" applyAlignment="1">
      <alignment vertical="center"/>
    </xf>
    <xf numFmtId="164" fontId="7" fillId="12" borderId="0" xfId="5" applyNumberFormat="1" applyFill="1" applyBorder="1" applyAlignment="1">
      <alignment horizontal="right" vertical="center"/>
    </xf>
    <xf numFmtId="164" fontId="7" fillId="5" borderId="0" xfId="0" applyNumberFormat="1" applyFont="1" applyFill="1" applyAlignment="1">
      <alignment horizontal="right" vertical="center"/>
    </xf>
    <xf numFmtId="0" fontId="91" fillId="0" borderId="0" xfId="1" applyNumberFormat="1" applyAlignment="1"/>
    <xf numFmtId="0" fontId="60" fillId="0" borderId="0" xfId="0" applyFont="1"/>
    <xf numFmtId="0" fontId="10" fillId="0" borderId="0" xfId="6" applyAlignment="1">
      <alignment horizontal="left"/>
    </xf>
    <xf numFmtId="0" fontId="10" fillId="0" borderId="0" xfId="6" applyAlignment="1">
      <alignment horizontal="left" wrapText="1"/>
    </xf>
    <xf numFmtId="20" fontId="29" fillId="0" borderId="3" xfId="5" applyNumberFormat="1" applyFont="1" applyFill="1" applyAlignment="1">
      <alignment wrapText="1"/>
    </xf>
    <xf numFmtId="166" fontId="29" fillId="0" borderId="3" xfId="5" applyNumberFormat="1" applyFont="1" applyFill="1" applyAlignment="1">
      <alignment horizontal="right"/>
    </xf>
    <xf numFmtId="0" fontId="62" fillId="0" borderId="0" xfId="0" applyFont="1"/>
    <xf numFmtId="164" fontId="29" fillId="0" borderId="3" xfId="5" applyNumberFormat="1" applyFont="1" applyFill="1" applyAlignment="1">
      <alignment horizontal="right"/>
    </xf>
    <xf numFmtId="164" fontId="0" fillId="0" borderId="0" xfId="0" applyNumberFormat="1"/>
    <xf numFmtId="166" fontId="29" fillId="0" borderId="3" xfId="959" applyNumberFormat="1" applyFont="1" applyFill="1" applyBorder="1" applyAlignment="1">
      <alignment horizontal="right"/>
    </xf>
    <xf numFmtId="166" fontId="61" fillId="0" borderId="0" xfId="5" applyNumberFormat="1" applyFont="1" applyFill="1" applyBorder="1" applyAlignment="1">
      <alignment horizontal="right"/>
    </xf>
    <xf numFmtId="164" fontId="29" fillId="0" borderId="3" xfId="959" applyNumberFormat="1" applyFont="1" applyFill="1" applyBorder="1" applyAlignment="1">
      <alignment horizontal="right"/>
    </xf>
    <xf numFmtId="20" fontId="61" fillId="0" borderId="0" xfId="5" applyNumberFormat="1" applyFont="1" applyFill="1" applyBorder="1" applyAlignment="1">
      <alignment wrapText="1"/>
    </xf>
    <xf numFmtId="166" fontId="61" fillId="0" borderId="0" xfId="959" applyNumberFormat="1" applyFont="1" applyFill="1" applyBorder="1" applyAlignment="1">
      <alignment horizontal="right"/>
    </xf>
    <xf numFmtId="164" fontId="29" fillId="13" borderId="3" xfId="5" applyNumberFormat="1" applyFont="1" applyFill="1" applyAlignment="1">
      <alignment horizontal="right"/>
    </xf>
    <xf numFmtId="164" fontId="29" fillId="13" borderId="0" xfId="5" applyNumberFormat="1" applyFont="1" applyFill="1" applyBorder="1" applyAlignment="1">
      <alignment horizontal="right"/>
    </xf>
    <xf numFmtId="0" fontId="10" fillId="0" borderId="0" xfId="6" applyAlignment="1">
      <alignment horizontal="left" vertical="top"/>
    </xf>
    <xf numFmtId="0" fontId="10" fillId="0" borderId="0" xfId="6" applyAlignment="1">
      <alignment horizontal="left" vertical="top" wrapText="1"/>
    </xf>
    <xf numFmtId="20" fontId="32" fillId="0" borderId="3" xfId="5" applyNumberFormat="1" applyFont="1" applyFill="1" applyAlignment="1">
      <alignment wrapText="1"/>
    </xf>
    <xf numFmtId="166" fontId="32" fillId="15" borderId="3" xfId="5" applyNumberFormat="1" applyFont="1" applyFill="1" applyAlignment="1">
      <alignment horizontal="right"/>
    </xf>
    <xf numFmtId="168" fontId="32" fillId="0" borderId="3" xfId="5" applyNumberFormat="1" applyFont="1" applyFill="1" applyAlignment="1">
      <alignment horizontal="right"/>
    </xf>
    <xf numFmtId="20" fontId="7" fillId="0" borderId="3" xfId="5" applyNumberFormat="1" applyFill="1" applyAlignment="1">
      <alignment horizontal="left" wrapText="1" indent="2"/>
    </xf>
    <xf numFmtId="166" fontId="7" fillId="15" borderId="3" xfId="5" applyNumberFormat="1" applyFill="1" applyAlignment="1">
      <alignment horizontal="right" wrapText="1"/>
    </xf>
    <xf numFmtId="168" fontId="7" fillId="0" borderId="3" xfId="5" applyNumberFormat="1" applyFill="1" applyAlignment="1">
      <alignment horizontal="right" wrapText="1"/>
    </xf>
    <xf numFmtId="20" fontId="7" fillId="0" borderId="29" xfId="5" applyNumberFormat="1" applyFill="1" applyBorder="1" applyAlignment="1">
      <alignment horizontal="left" wrapText="1" indent="2"/>
    </xf>
    <xf numFmtId="166" fontId="7" fillId="15" borderId="29" xfId="5" applyNumberFormat="1" applyFill="1" applyBorder="1" applyAlignment="1">
      <alignment horizontal="right" vertical="center"/>
    </xf>
    <xf numFmtId="168" fontId="7" fillId="0" borderId="29" xfId="5" applyNumberFormat="1" applyFill="1" applyBorder="1" applyAlignment="1">
      <alignment horizontal="right" vertical="center"/>
    </xf>
    <xf numFmtId="166" fontId="10" fillId="0" borderId="0" xfId="6" applyNumberFormat="1" applyAlignment="1">
      <alignment horizontal="left" vertical="top"/>
    </xf>
    <xf numFmtId="168" fontId="10" fillId="0" borderId="0" xfId="6" applyNumberFormat="1" applyAlignment="1">
      <alignment horizontal="left" vertical="top"/>
    </xf>
    <xf numFmtId="1" fontId="32" fillId="15" borderId="3" xfId="5" applyNumberFormat="1" applyFont="1" applyFill="1" applyAlignment="1">
      <alignment horizontal="right"/>
    </xf>
    <xf numFmtId="1" fontId="32" fillId="0" borderId="3" xfId="5" applyNumberFormat="1" applyFont="1" applyFill="1" applyAlignment="1">
      <alignment horizontal="right"/>
    </xf>
    <xf numFmtId="1" fontId="32" fillId="6" borderId="3" xfId="5" applyNumberFormat="1" applyFont="1" applyFill="1" applyAlignment="1">
      <alignment horizontal="right"/>
    </xf>
    <xf numFmtId="164" fontId="7" fillId="15" borderId="3" xfId="5" applyNumberFormat="1" applyFill="1" applyAlignment="1">
      <alignment horizontal="right" wrapText="1"/>
    </xf>
    <xf numFmtId="164" fontId="7" fillId="0" borderId="3" xfId="5" applyNumberFormat="1" applyFill="1" applyAlignment="1">
      <alignment horizontal="right" wrapText="1"/>
    </xf>
    <xf numFmtId="164" fontId="7" fillId="6" borderId="3" xfId="5" applyNumberFormat="1" applyFill="1" applyAlignment="1">
      <alignment horizontal="right" wrapText="1"/>
    </xf>
    <xf numFmtId="164" fontId="7" fillId="15" borderId="29" xfId="5" applyNumberFormat="1" applyFill="1" applyBorder="1" applyAlignment="1">
      <alignment horizontal="right" vertical="center"/>
    </xf>
    <xf numFmtId="164" fontId="7" fillId="6" borderId="29" xfId="5" applyNumberFormat="1" applyFill="1" applyBorder="1" applyAlignment="1">
      <alignment horizontal="right" vertical="center"/>
    </xf>
    <xf numFmtId="166" fontId="0" fillId="0" borderId="0" xfId="0" applyNumberFormat="1"/>
    <xf numFmtId="168" fontId="0" fillId="0" borderId="0" xfId="0" applyNumberFormat="1"/>
    <xf numFmtId="164" fontId="32" fillId="15" borderId="3" xfId="5" applyNumberFormat="1" applyFont="1" applyFill="1" applyAlignment="1">
      <alignment horizontal="right"/>
    </xf>
    <xf numFmtId="164" fontId="32" fillId="0" borderId="3" xfId="5" applyNumberFormat="1" applyFont="1" applyFill="1" applyAlignment="1">
      <alignment horizontal="right"/>
    </xf>
    <xf numFmtId="0" fontId="10" fillId="0" borderId="0" xfId="6" applyAlignment="1"/>
    <xf numFmtId="173" fontId="7" fillId="13" borderId="3" xfId="5" applyNumberFormat="1" applyFill="1" applyAlignment="1">
      <alignment horizontal="right" vertical="center" wrapText="1"/>
    </xf>
    <xf numFmtId="173" fontId="7" fillId="13" borderId="0" xfId="5" applyNumberFormat="1" applyFill="1" applyBorder="1" applyAlignment="1">
      <alignment horizontal="right" vertical="center" wrapText="1"/>
    </xf>
    <xf numFmtId="0" fontId="7" fillId="0" borderId="0" xfId="5" applyNumberFormat="1" applyFill="1" applyBorder="1" applyAlignment="1">
      <alignment vertical="center"/>
    </xf>
    <xf numFmtId="164" fontId="7" fillId="15" borderId="3" xfId="5" applyNumberFormat="1" applyFill="1" applyAlignment="1">
      <alignment horizontal="right" vertical="center" wrapText="1"/>
    </xf>
    <xf numFmtId="49" fontId="91" fillId="0" borderId="0" xfId="1" applyAlignment="1">
      <alignment vertical="center"/>
    </xf>
    <xf numFmtId="3" fontId="7" fillId="12" borderId="3" xfId="5" applyNumberFormat="1" applyFill="1" applyAlignment="1">
      <alignment vertical="center"/>
    </xf>
    <xf numFmtId="164" fontId="7" fillId="3" borderId="3" xfId="5" applyNumberFormat="1" applyAlignment="1">
      <alignment horizontal="right" vertical="center"/>
    </xf>
    <xf numFmtId="164" fontId="7" fillId="3" borderId="3" xfId="8" applyNumberFormat="1" applyFill="1" applyAlignment="1">
      <alignment horizontal="right" vertical="center"/>
    </xf>
    <xf numFmtId="0" fontId="54" fillId="0" borderId="69" xfId="961" applyNumberFormat="1" applyFont="1" applyBorder="1">
      <alignment horizontal="right" vertical="center"/>
    </xf>
    <xf numFmtId="164" fontId="105" fillId="0" borderId="0" xfId="962" applyNumberFormat="1" applyFill="1" applyBorder="1" applyAlignment="1">
      <alignment vertical="center"/>
    </xf>
    <xf numFmtId="0" fontId="10" fillId="0" borderId="0" xfId="943" applyAlignment="1">
      <alignment vertical="center" wrapText="1"/>
    </xf>
    <xf numFmtId="49" fontId="45" fillId="0" borderId="69" xfId="961" applyFont="1" applyBorder="1" applyAlignment="1">
      <alignment horizontal="left" vertical="center"/>
    </xf>
    <xf numFmtId="49" fontId="7" fillId="3" borderId="3" xfId="5" applyNumberFormat="1" applyAlignment="1">
      <alignment vertical="center"/>
    </xf>
    <xf numFmtId="164" fontId="7" fillId="12" borderId="29" xfId="5" applyNumberFormat="1" applyFill="1" applyBorder="1" applyAlignment="1">
      <alignment horizontal="right" vertical="center"/>
    </xf>
    <xf numFmtId="49" fontId="6" fillId="3" borderId="71" xfId="5" applyNumberFormat="1" applyFont="1" applyBorder="1" applyAlignment="1">
      <alignment horizontal="left" vertical="center"/>
    </xf>
    <xf numFmtId="0" fontId="6" fillId="11" borderId="71" xfId="4" applyNumberFormat="1" applyFont="1" applyFill="1" applyBorder="1">
      <alignment horizontal="right" vertical="center"/>
    </xf>
    <xf numFmtId="164" fontId="6" fillId="3" borderId="71" xfId="5" applyNumberFormat="1" applyFont="1" applyBorder="1" applyAlignment="1">
      <alignment horizontal="right" vertical="center"/>
    </xf>
    <xf numFmtId="0" fontId="7" fillId="0" borderId="24" xfId="3" applyNumberFormat="1" applyFont="1" applyBorder="1" applyAlignment="1">
      <alignment vertical="center"/>
    </xf>
    <xf numFmtId="164" fontId="7" fillId="13" borderId="24" xfId="3" applyNumberFormat="1" applyFont="1" applyFill="1" applyBorder="1" applyAlignment="1">
      <alignment horizontal="right" vertical="center"/>
    </xf>
    <xf numFmtId="164" fontId="7" fillId="6" borderId="24" xfId="3" applyNumberFormat="1" applyFont="1" applyFill="1" applyBorder="1" applyAlignment="1">
      <alignment horizontal="right" vertical="center"/>
    </xf>
    <xf numFmtId="164" fontId="7" fillId="3" borderId="24" xfId="706" applyFont="1" applyFill="1" applyBorder="1" applyAlignment="1">
      <alignment horizontal="right" vertical="center"/>
    </xf>
    <xf numFmtId="164" fontId="7" fillId="3" borderId="49" xfId="706" applyFont="1" applyFill="1" applyBorder="1" applyAlignment="1">
      <alignment horizontal="right" vertical="center"/>
    </xf>
    <xf numFmtId="0" fontId="27" fillId="0" borderId="0" xfId="0" applyFont="1" applyAlignment="1">
      <alignment vertical="center"/>
    </xf>
    <xf numFmtId="0" fontId="54" fillId="0" borderId="70" xfId="961" applyNumberFormat="1" applyFont="1" applyBorder="1">
      <alignment horizontal="right" vertical="center"/>
    </xf>
    <xf numFmtId="164" fontId="7" fillId="3" borderId="3" xfId="5" quotePrefix="1" applyNumberFormat="1" applyAlignment="1">
      <alignment horizontal="right" vertical="center"/>
    </xf>
    <xf numFmtId="164" fontId="7" fillId="3" borderId="3" xfId="8" quotePrefix="1" applyNumberFormat="1" applyFill="1" applyAlignment="1">
      <alignment horizontal="right" vertical="center"/>
    </xf>
    <xf numFmtId="164" fontId="7" fillId="3" borderId="8" xfId="8" quotePrefix="1" applyNumberFormat="1" applyFill="1" applyBorder="1" applyAlignment="1">
      <alignment horizontal="right" vertical="center"/>
    </xf>
    <xf numFmtId="164" fontId="7" fillId="12" borderId="3" xfId="5" applyNumberFormat="1" applyFill="1" applyAlignment="1">
      <alignment vertical="center"/>
    </xf>
    <xf numFmtId="164" fontId="7" fillId="3" borderId="3" xfId="8" applyNumberFormat="1" applyFill="1" applyAlignment="1">
      <alignment vertical="center"/>
    </xf>
    <xf numFmtId="0" fontId="7" fillId="11" borderId="3" xfId="4" applyNumberFormat="1" applyFill="1" applyBorder="1">
      <alignment horizontal="right" vertical="center"/>
    </xf>
    <xf numFmtId="3" fontId="6" fillId="11" borderId="3" xfId="4" applyNumberFormat="1" applyFont="1" applyFill="1" applyBorder="1">
      <alignment horizontal="right" vertical="center"/>
    </xf>
    <xf numFmtId="164" fontId="6" fillId="3" borderId="3" xfId="5" applyNumberFormat="1" applyFont="1" applyAlignment="1">
      <alignment horizontal="right" vertical="center"/>
    </xf>
    <xf numFmtId="49" fontId="7" fillId="3" borderId="29" xfId="5" applyNumberFormat="1" applyBorder="1" applyAlignment="1">
      <alignment horizontal="left" vertical="center"/>
    </xf>
    <xf numFmtId="0" fontId="7" fillId="11" borderId="29" xfId="4" applyNumberFormat="1" applyFill="1" applyBorder="1">
      <alignment horizontal="right" vertical="center"/>
    </xf>
    <xf numFmtId="0" fontId="27" fillId="0" borderId="0" xfId="943" applyFont="1" applyAlignment="1">
      <alignment vertical="center"/>
    </xf>
    <xf numFmtId="0" fontId="7" fillId="12" borderId="3" xfId="5" applyNumberFormat="1" applyFill="1" applyAlignment="1">
      <alignment horizontal="right" vertical="center"/>
    </xf>
    <xf numFmtId="168" fontId="7" fillId="3" borderId="3" xfId="5" applyNumberFormat="1" applyAlignment="1">
      <alignment horizontal="right" vertical="center"/>
    </xf>
    <xf numFmtId="168" fontId="7" fillId="3" borderId="8" xfId="5" applyNumberFormat="1" applyBorder="1" applyAlignment="1">
      <alignment horizontal="right" vertical="center"/>
    </xf>
    <xf numFmtId="169" fontId="7" fillId="12" borderId="3" xfId="5" applyNumberFormat="1" applyFill="1" applyAlignment="1">
      <alignment horizontal="right" vertical="center"/>
    </xf>
    <xf numFmtId="0" fontId="7" fillId="3" borderId="3" xfId="5" applyNumberFormat="1" applyAlignment="1">
      <alignment horizontal="right" vertical="center"/>
    </xf>
    <xf numFmtId="0" fontId="7" fillId="0" borderId="3" xfId="3" applyNumberFormat="1" applyFont="1" applyBorder="1" applyAlignment="1">
      <alignment vertical="center"/>
    </xf>
    <xf numFmtId="0" fontId="7" fillId="12" borderId="3" xfId="3" applyNumberFormat="1" applyFont="1" applyFill="1" applyBorder="1" applyAlignment="1">
      <alignment horizontal="right" vertical="center"/>
    </xf>
    <xf numFmtId="0" fontId="7" fillId="0" borderId="3" xfId="3" applyNumberFormat="1" applyFont="1" applyBorder="1" applyAlignment="1">
      <alignment horizontal="right" vertical="center"/>
    </xf>
    <xf numFmtId="0" fontId="7" fillId="6" borderId="3" xfId="3" applyNumberFormat="1" applyFont="1" applyFill="1" applyBorder="1" applyAlignment="1">
      <alignment horizontal="right" vertical="center"/>
    </xf>
    <xf numFmtId="0" fontId="7" fillId="3" borderId="3" xfId="706" applyNumberFormat="1" applyFont="1" applyFill="1" applyBorder="1" applyAlignment="1">
      <alignment horizontal="right" vertical="center"/>
    </xf>
    <xf numFmtId="0" fontId="7" fillId="3" borderId="8" xfId="706" applyNumberFormat="1" applyFont="1" applyFill="1" applyBorder="1" applyAlignment="1">
      <alignment horizontal="right" vertical="center"/>
    </xf>
    <xf numFmtId="0" fontId="7" fillId="0" borderId="3" xfId="5" applyNumberFormat="1" applyFill="1" applyAlignment="1">
      <alignment horizontal="right" vertical="center"/>
    </xf>
    <xf numFmtId="0" fontId="7" fillId="3" borderId="3" xfId="8" applyNumberFormat="1" applyFill="1" applyAlignment="1">
      <alignment horizontal="right" vertical="center"/>
    </xf>
    <xf numFmtId="168" fontId="7" fillId="12" borderId="3" xfId="5" applyNumberFormat="1" applyFill="1" applyAlignment="1">
      <alignment horizontal="right" vertical="center"/>
    </xf>
    <xf numFmtId="168" fontId="7" fillId="0" borderId="3" xfId="5" applyNumberFormat="1" applyFill="1" applyAlignment="1">
      <alignment horizontal="right" vertical="center"/>
    </xf>
    <xf numFmtId="0" fontId="7" fillId="12" borderId="15" xfId="5" applyNumberFormat="1" applyFill="1" applyBorder="1" applyAlignment="1">
      <alignment horizontal="right" vertical="center"/>
    </xf>
    <xf numFmtId="0" fontId="7" fillId="0" borderId="15" xfId="5" applyNumberFormat="1" applyFill="1" applyBorder="1" applyAlignment="1">
      <alignment horizontal="right" vertical="center"/>
    </xf>
    <xf numFmtId="0" fontId="7" fillId="3" borderId="15" xfId="5" applyNumberFormat="1" applyBorder="1" applyAlignment="1">
      <alignment horizontal="right" vertical="center"/>
    </xf>
    <xf numFmtId="0" fontId="7" fillId="3" borderId="15" xfId="8" applyNumberFormat="1" applyFill="1" applyBorder="1" applyAlignment="1">
      <alignment horizontal="right" vertical="center"/>
    </xf>
    <xf numFmtId="0" fontId="7" fillId="3" borderId="44" xfId="8" applyNumberFormat="1" applyFill="1" applyBorder="1" applyAlignment="1">
      <alignment horizontal="right" vertical="center"/>
    </xf>
    <xf numFmtId="0" fontId="12" fillId="0" borderId="0" xfId="7" applyAlignment="1">
      <alignment vertical="center"/>
    </xf>
    <xf numFmtId="49" fontId="68" fillId="0" borderId="0" xfId="961" applyFont="1" applyBorder="1" applyAlignment="1">
      <alignment horizontal="left" vertical="center"/>
    </xf>
    <xf numFmtId="0" fontId="28" fillId="0" borderId="0" xfId="961" applyNumberFormat="1" applyFont="1" applyBorder="1" applyAlignment="1">
      <alignment horizontal="left" vertical="center"/>
    </xf>
    <xf numFmtId="49" fontId="7" fillId="3" borderId="3" xfId="5" applyNumberFormat="1" applyAlignment="1">
      <alignment horizontal="left" vertical="center"/>
    </xf>
    <xf numFmtId="164" fontId="7" fillId="12" borderId="3" xfId="8" applyNumberFormat="1" applyFill="1" applyAlignment="1">
      <alignment horizontal="right" vertical="center"/>
    </xf>
    <xf numFmtId="49" fontId="65" fillId="3" borderId="0" xfId="962" applyFont="1" applyFill="1" applyBorder="1" applyAlignment="1">
      <alignment horizontal="left" vertical="center"/>
    </xf>
    <xf numFmtId="164" fontId="65" fillId="3" borderId="0" xfId="962" applyNumberFormat="1" applyFont="1" applyFill="1" applyBorder="1" applyAlignment="1">
      <alignment horizontal="right" vertical="center"/>
    </xf>
    <xf numFmtId="49" fontId="28" fillId="0" borderId="0" xfId="961" applyFont="1" applyBorder="1" applyAlignment="1">
      <alignment horizontal="left" vertical="center"/>
    </xf>
    <xf numFmtId="174" fontId="7" fillId="3" borderId="3" xfId="5" applyNumberFormat="1" applyAlignment="1">
      <alignment horizontal="right" vertical="center"/>
    </xf>
    <xf numFmtId="49" fontId="47" fillId="0" borderId="0" xfId="961" applyFont="1" applyBorder="1" applyAlignment="1">
      <alignment horizontal="left" vertical="center"/>
    </xf>
    <xf numFmtId="164" fontId="6" fillId="3" borderId="0" xfId="706" applyFill="1" applyBorder="1" applyAlignment="1">
      <alignment horizontal="left" vertical="center"/>
    </xf>
    <xf numFmtId="164" fontId="6" fillId="3" borderId="0" xfId="706" applyFill="1" applyBorder="1" applyAlignment="1">
      <alignment horizontal="right" vertical="center"/>
    </xf>
    <xf numFmtId="164" fontId="6" fillId="12" borderId="0" xfId="706" applyFill="1" applyBorder="1" applyAlignment="1">
      <alignment horizontal="right" vertical="center"/>
    </xf>
    <xf numFmtId="0" fontId="12" fillId="0" borderId="0" xfId="7" applyAlignment="1">
      <alignment horizontal="left" vertical="center"/>
    </xf>
    <xf numFmtId="0" fontId="0" fillId="6" borderId="0" xfId="0" applyFill="1" applyAlignment="1">
      <alignment horizontal="left" vertical="center"/>
    </xf>
    <xf numFmtId="0" fontId="41" fillId="0" borderId="0" xfId="0" applyFont="1" applyAlignment="1">
      <alignment vertical="center"/>
    </xf>
    <xf numFmtId="0" fontId="41" fillId="6" borderId="0" xfId="0" applyFont="1" applyFill="1" applyAlignment="1">
      <alignment vertical="center"/>
    </xf>
    <xf numFmtId="0" fontId="53" fillId="0" borderId="0" xfId="7" applyFont="1" applyAlignment="1">
      <alignment vertical="center"/>
    </xf>
    <xf numFmtId="49" fontId="44" fillId="6" borderId="0" xfId="961" applyFont="1" applyFill="1" applyBorder="1">
      <alignment horizontal="right" vertical="center"/>
    </xf>
    <xf numFmtId="164" fontId="7" fillId="3" borderId="8" xfId="5" applyNumberFormat="1" applyBorder="1" applyAlignment="1">
      <alignment horizontal="right" vertical="center"/>
    </xf>
    <xf numFmtId="164" fontId="7" fillId="12" borderId="3" xfId="4" applyNumberFormat="1" applyFill="1" applyBorder="1">
      <alignment horizontal="right" vertical="center"/>
    </xf>
    <xf numFmtId="164" fontId="7" fillId="3" borderId="0" xfId="4" applyNumberFormat="1" applyFill="1" applyBorder="1">
      <alignment horizontal="right" vertical="center"/>
    </xf>
    <xf numFmtId="49" fontId="105" fillId="3" borderId="0" xfId="962" applyFill="1" applyBorder="1" applyAlignment="1">
      <alignment horizontal="left" vertical="center"/>
    </xf>
    <xf numFmtId="164" fontId="105" fillId="3" borderId="0" xfId="962" applyNumberFormat="1" applyFill="1" applyBorder="1" applyAlignment="1">
      <alignment horizontal="right" vertical="center"/>
    </xf>
    <xf numFmtId="164" fontId="7" fillId="3" borderId="0" xfId="962" applyNumberFormat="1" applyFont="1" applyFill="1" applyBorder="1" applyAlignment="1">
      <alignment horizontal="right" vertical="center"/>
    </xf>
    <xf numFmtId="49" fontId="45" fillId="0" borderId="0" xfId="961" applyFont="1" applyBorder="1" applyAlignment="1">
      <alignment horizontal="left" vertical="center"/>
    </xf>
    <xf numFmtId="49" fontId="54" fillId="6" borderId="0" xfId="961" applyFont="1" applyFill="1" applyBorder="1">
      <alignment horizontal="right" vertical="center"/>
    </xf>
    <xf numFmtId="37" fontId="6" fillId="3" borderId="0" xfId="706" applyNumberFormat="1" applyFill="1" applyBorder="1" applyAlignment="1">
      <alignment horizontal="right" vertical="center"/>
    </xf>
    <xf numFmtId="0" fontId="45" fillId="3" borderId="0" xfId="5" applyNumberFormat="1" applyFont="1" applyBorder="1" applyAlignment="1">
      <alignment vertical="center"/>
    </xf>
    <xf numFmtId="0" fontId="7" fillId="5" borderId="0" xfId="0" applyFont="1" applyFill="1" applyAlignment="1">
      <alignment vertical="center"/>
    </xf>
    <xf numFmtId="164" fontId="7" fillId="0" borderId="0" xfId="8" applyNumberFormat="1" applyFill="1" applyBorder="1" applyAlignment="1">
      <alignment horizontal="right" vertical="center"/>
    </xf>
    <xf numFmtId="0" fontId="7" fillId="5" borderId="3" xfId="0" applyFont="1" applyFill="1" applyBorder="1" applyAlignment="1">
      <alignment vertical="center"/>
    </xf>
    <xf numFmtId="164" fontId="7" fillId="0" borderId="3" xfId="8" applyNumberFormat="1" applyFill="1" applyAlignment="1">
      <alignment horizontal="right" vertical="center"/>
    </xf>
    <xf numFmtId="49" fontId="6" fillId="3" borderId="0" xfId="962" applyFont="1" applyFill="1" applyBorder="1" applyAlignment="1">
      <alignment horizontal="left" vertical="center"/>
    </xf>
    <xf numFmtId="164" fontId="6" fillId="3" borderId="0" xfId="962" applyNumberFormat="1" applyFont="1" applyFill="1" applyBorder="1" applyAlignment="1">
      <alignment horizontal="right" vertical="center"/>
    </xf>
    <xf numFmtId="164" fontId="6" fillId="12" borderId="0" xfId="962" applyNumberFormat="1" applyFont="1" applyFill="1" applyBorder="1" applyAlignment="1">
      <alignment horizontal="right" vertical="center"/>
    </xf>
    <xf numFmtId="0" fontId="0" fillId="3" borderId="0" xfId="0" applyFill="1" applyAlignment="1">
      <alignment vertical="center"/>
    </xf>
    <xf numFmtId="49" fontId="45" fillId="3" borderId="0" xfId="961" applyFont="1" applyFill="1" applyBorder="1" applyAlignment="1">
      <alignment horizontal="left" vertical="center"/>
    </xf>
    <xf numFmtId="49" fontId="105" fillId="3" borderId="0" xfId="962" applyFill="1" applyBorder="1" applyAlignment="1">
      <alignment vertical="center"/>
    </xf>
    <xf numFmtId="0" fontId="65" fillId="3" borderId="0" xfId="962" applyNumberFormat="1" applyFont="1" applyFill="1" applyBorder="1" applyAlignment="1">
      <alignment vertical="center"/>
    </xf>
    <xf numFmtId="49" fontId="28" fillId="3" borderId="0" xfId="961" applyFont="1" applyFill="1" applyBorder="1" applyAlignment="1">
      <alignment horizontal="left" vertical="center"/>
    </xf>
    <xf numFmtId="164" fontId="6" fillId="3" borderId="0" xfId="706" applyFill="1" applyBorder="1" applyAlignment="1">
      <alignment vertical="center"/>
    </xf>
    <xf numFmtId="0" fontId="6" fillId="3" borderId="0" xfId="962" applyNumberFormat="1" applyFont="1" applyFill="1" applyBorder="1" applyAlignment="1">
      <alignment vertical="center"/>
    </xf>
    <xf numFmtId="0" fontId="12" fillId="6" borderId="0" xfId="7" applyFill="1" applyAlignment="1">
      <alignment vertical="center"/>
    </xf>
    <xf numFmtId="49" fontId="47" fillId="6" borderId="0" xfId="961" applyFont="1" applyFill="1" applyBorder="1" applyAlignment="1">
      <alignment horizontal="left" vertical="center"/>
    </xf>
    <xf numFmtId="164" fontId="6" fillId="0" borderId="0" xfId="706" applyFill="1" applyBorder="1" applyAlignment="1">
      <alignment horizontal="right" vertical="center"/>
    </xf>
    <xf numFmtId="49" fontId="7" fillId="3" borderId="0" xfId="5" applyNumberFormat="1" applyBorder="1" applyAlignment="1">
      <alignment horizontal="left" vertical="center"/>
    </xf>
    <xf numFmtId="49" fontId="105" fillId="6" borderId="0" xfId="962" applyNumberFormat="1" applyFill="1" applyBorder="1" applyAlignment="1">
      <alignment vertical="center"/>
    </xf>
    <xf numFmtId="164" fontId="105" fillId="6" borderId="0" xfId="962" applyNumberFormat="1" applyFill="1" applyBorder="1" applyAlignment="1">
      <alignment horizontal="right" vertical="center"/>
    </xf>
    <xf numFmtId="0" fontId="10" fillId="6" borderId="0" xfId="943" applyFill="1" applyAlignment="1">
      <alignment vertical="center" wrapText="1"/>
    </xf>
    <xf numFmtId="49" fontId="28" fillId="6" borderId="0" xfId="961" applyFont="1" applyFill="1" applyBorder="1" applyAlignment="1">
      <alignment horizontal="left" vertical="center"/>
    </xf>
    <xf numFmtId="49" fontId="45" fillId="6" borderId="0" xfId="961" applyFont="1" applyFill="1" applyBorder="1" applyAlignment="1">
      <alignment horizontal="left" vertical="center"/>
    </xf>
    <xf numFmtId="164" fontId="7" fillId="18" borderId="3" xfId="8" applyNumberFormat="1" applyFill="1" applyAlignment="1">
      <alignment horizontal="right" vertical="center"/>
    </xf>
    <xf numFmtId="0" fontId="6" fillId="6" borderId="2" xfId="3" applyNumberFormat="1" applyFill="1" applyAlignment="1">
      <alignment horizontal="left" vertical="center"/>
    </xf>
    <xf numFmtId="164" fontId="23" fillId="6" borderId="68" xfId="961" applyNumberFormat="1" applyFill="1">
      <alignment horizontal="right" vertical="center"/>
    </xf>
    <xf numFmtId="164" fontId="7" fillId="3" borderId="72" xfId="5" applyNumberFormat="1" applyBorder="1" applyAlignment="1">
      <alignment horizontal="right" vertical="center"/>
    </xf>
    <xf numFmtId="0" fontId="0" fillId="6" borderId="0" xfId="0" applyFill="1" applyAlignment="1">
      <alignment horizontal="right" vertical="center"/>
    </xf>
    <xf numFmtId="0" fontId="7" fillId="3" borderId="0" xfId="5" applyNumberFormat="1" applyBorder="1" applyAlignment="1">
      <alignment horizontal="left" vertical="center"/>
    </xf>
    <xf numFmtId="164" fontId="7" fillId="18" borderId="0" xfId="8" applyNumberFormat="1" applyFill="1" applyBorder="1" applyAlignment="1">
      <alignment horizontal="right" vertical="center"/>
    </xf>
    <xf numFmtId="0" fontId="65" fillId="17" borderId="0" xfId="962" applyNumberFormat="1" applyFont="1" applyFill="1" applyBorder="1" applyAlignment="1">
      <alignment vertical="center"/>
    </xf>
    <xf numFmtId="164" fontId="65" fillId="17" borderId="0" xfId="962" applyNumberFormat="1" applyFont="1" applyFill="1" applyBorder="1" applyAlignment="1">
      <alignment horizontal="right" vertical="center"/>
    </xf>
    <xf numFmtId="164" fontId="65" fillId="0" borderId="0" xfId="962" applyNumberFormat="1" applyFont="1" applyFill="1" applyBorder="1" applyAlignment="1">
      <alignment horizontal="right" vertical="center"/>
    </xf>
    <xf numFmtId="0" fontId="12" fillId="6" borderId="0" xfId="7" applyNumberFormat="1" applyFill="1" applyAlignment="1">
      <alignment vertical="center"/>
    </xf>
    <xf numFmtId="0" fontId="6" fillId="6" borderId="35" xfId="3" applyNumberFormat="1" applyFill="1" applyBorder="1" applyAlignment="1">
      <alignment vertical="center"/>
    </xf>
    <xf numFmtId="164" fontId="6" fillId="6" borderId="35" xfId="3" applyNumberFormat="1" applyFill="1" applyBorder="1" applyAlignment="1">
      <alignment horizontal="right" vertical="center"/>
    </xf>
    <xf numFmtId="164" fontId="6" fillId="12" borderId="35" xfId="706" applyFill="1" applyBorder="1" applyAlignment="1">
      <alignment horizontal="right" vertical="center"/>
    </xf>
    <xf numFmtId="164" fontId="64" fillId="3" borderId="0" xfId="706" applyFont="1" applyFill="1" applyBorder="1" applyAlignment="1">
      <alignment vertical="center"/>
    </xf>
    <xf numFmtId="164" fontId="64" fillId="3" borderId="0" xfId="706" applyFont="1" applyFill="1" applyBorder="1" applyAlignment="1">
      <alignment horizontal="right" vertical="center"/>
    </xf>
    <xf numFmtId="49" fontId="45" fillId="6" borderId="0" xfId="961" applyNumberFormat="1" applyFont="1" applyFill="1" applyBorder="1" applyAlignment="1">
      <alignment horizontal="left" vertical="center"/>
    </xf>
    <xf numFmtId="164" fontId="7" fillId="12" borderId="29" xfId="8" applyNumberFormat="1" applyFill="1" applyBorder="1" applyAlignment="1">
      <alignment horizontal="right" vertical="center"/>
    </xf>
    <xf numFmtId="0" fontId="6" fillId="6" borderId="73" xfId="3" applyNumberFormat="1" applyFill="1" applyBorder="1" applyAlignment="1">
      <alignment vertical="center"/>
    </xf>
    <xf numFmtId="164" fontId="6" fillId="6" borderId="73" xfId="3" applyNumberFormat="1" applyFill="1" applyBorder="1" applyAlignment="1">
      <alignment horizontal="right" vertical="center"/>
    </xf>
    <xf numFmtId="164" fontId="6" fillId="12" borderId="73" xfId="706" applyFill="1" applyBorder="1" applyAlignment="1">
      <alignment horizontal="right" vertical="center"/>
    </xf>
    <xf numFmtId="164" fontId="6" fillId="3" borderId="35" xfId="706" applyFill="1" applyBorder="1" applyAlignment="1">
      <alignment vertical="center"/>
    </xf>
    <xf numFmtId="164" fontId="6" fillId="3" borderId="35" xfId="706" applyFill="1" applyBorder="1" applyAlignment="1">
      <alignment horizontal="right" vertical="center"/>
    </xf>
    <xf numFmtId="164" fontId="6" fillId="18" borderId="35" xfId="706" applyFill="1" applyBorder="1" applyAlignment="1">
      <alignment horizontal="right" vertical="center"/>
    </xf>
    <xf numFmtId="0" fontId="6" fillId="6" borderId="2" xfId="3" applyNumberFormat="1" applyFill="1" applyAlignment="1">
      <alignment vertical="center"/>
    </xf>
    <xf numFmtId="164" fontId="6" fillId="6" borderId="2" xfId="3" applyNumberFormat="1" applyFill="1" applyAlignment="1">
      <alignment horizontal="right" vertical="center"/>
    </xf>
    <xf numFmtId="0" fontId="105" fillId="17" borderId="0" xfId="962" applyNumberFormat="1" applyFill="1" applyBorder="1" applyAlignment="1">
      <alignment vertical="center"/>
    </xf>
    <xf numFmtId="164" fontId="105" fillId="17" borderId="0" xfId="962" applyNumberFormat="1" applyFill="1" applyBorder="1" applyAlignment="1">
      <alignment horizontal="right" vertical="center"/>
    </xf>
    <xf numFmtId="164" fontId="7" fillId="3" borderId="0" xfId="5" applyNumberFormat="1" applyBorder="1" applyAlignment="1">
      <alignment vertical="center"/>
    </xf>
    <xf numFmtId="164" fontId="7" fillId="3" borderId="23" xfId="5" applyNumberFormat="1" applyBorder="1" applyAlignment="1">
      <alignment horizontal="right" vertical="center"/>
    </xf>
    <xf numFmtId="0" fontId="54" fillId="6" borderId="0" xfId="0" applyFont="1" applyFill="1" applyAlignment="1">
      <alignment vertical="center"/>
    </xf>
    <xf numFmtId="0" fontId="17" fillId="6" borderId="0" xfId="0" applyFont="1" applyFill="1" applyAlignment="1">
      <alignment vertical="center"/>
    </xf>
    <xf numFmtId="164" fontId="23" fillId="6" borderId="0" xfId="961" applyNumberFormat="1" applyFill="1" applyBorder="1">
      <alignment horizontal="right" vertical="center"/>
    </xf>
    <xf numFmtId="164" fontId="7" fillId="18" borderId="3" xfId="5" applyNumberFormat="1" applyFill="1" applyAlignment="1">
      <alignment horizontal="right" vertical="center"/>
    </xf>
    <xf numFmtId="164" fontId="7" fillId="6" borderId="3" xfId="5" applyNumberFormat="1" applyFill="1" applyAlignment="1">
      <alignment horizontal="right" vertical="center"/>
    </xf>
    <xf numFmtId="0" fontId="105" fillId="6" borderId="0" xfId="962" applyNumberFormat="1" applyFill="1" applyBorder="1" applyAlignment="1">
      <alignment vertical="center"/>
    </xf>
    <xf numFmtId="164" fontId="0" fillId="6" borderId="0" xfId="0" applyNumberFormat="1" applyFill="1" applyAlignment="1">
      <alignment vertical="center"/>
    </xf>
    <xf numFmtId="164" fontId="7" fillId="15" borderId="3" xfId="5" applyNumberFormat="1" applyFill="1" applyAlignment="1">
      <alignment horizontal="right" vertical="center"/>
    </xf>
    <xf numFmtId="164" fontId="7" fillId="3" borderId="3" xfId="8" applyNumberFormat="1" applyFill="1" applyAlignment="1">
      <alignment horizontal="right" vertical="center" wrapText="1"/>
    </xf>
    <xf numFmtId="164" fontId="7" fillId="3" borderId="43" xfId="8" applyNumberFormat="1" applyFill="1" applyBorder="1" applyAlignment="1">
      <alignment horizontal="right" vertical="center"/>
    </xf>
    <xf numFmtId="164" fontId="7" fillId="12" borderId="15" xfId="8" applyNumberFormat="1" applyFill="1" applyBorder="1" applyAlignment="1">
      <alignment horizontal="right" vertical="center"/>
    </xf>
    <xf numFmtId="164" fontId="7" fillId="3" borderId="74" xfId="8" applyNumberFormat="1" applyFill="1" applyBorder="1" applyAlignment="1">
      <alignment horizontal="right" vertical="center"/>
    </xf>
    <xf numFmtId="164" fontId="7" fillId="3" borderId="15" xfId="8" applyNumberFormat="1" applyFill="1" applyBorder="1" applyAlignment="1">
      <alignment horizontal="right" vertical="center"/>
    </xf>
    <xf numFmtId="0" fontId="1" fillId="6" borderId="0" xfId="0" applyFont="1" applyFill="1" applyAlignment="1">
      <alignment vertical="center"/>
    </xf>
    <xf numFmtId="0" fontId="0" fillId="6" borderId="0" xfId="0" applyFill="1" applyAlignment="1">
      <alignment vertical="center" wrapText="1"/>
    </xf>
    <xf numFmtId="0" fontId="54" fillId="6" borderId="0" xfId="961" applyNumberFormat="1" applyFont="1" applyFill="1" applyBorder="1" applyAlignment="1">
      <alignment horizontal="left" vertical="center"/>
    </xf>
    <xf numFmtId="0" fontId="10" fillId="6" borderId="0" xfId="943" applyFill="1" applyAlignment="1">
      <alignment vertical="center"/>
    </xf>
    <xf numFmtId="0" fontId="91" fillId="6" borderId="0" xfId="1" applyNumberFormat="1" applyFill="1" applyAlignment="1">
      <alignment vertical="center"/>
    </xf>
    <xf numFmtId="49" fontId="63" fillId="13" borderId="3" xfId="961" applyFont="1" applyFill="1" applyBorder="1" applyAlignment="1">
      <alignment horizontal="right" vertical="center" wrapText="1"/>
    </xf>
    <xf numFmtId="49" fontId="54" fillId="6" borderId="43" xfId="961" applyFont="1" applyFill="1" applyBorder="1" applyAlignment="1">
      <alignment horizontal="right" vertical="center" wrapText="1"/>
    </xf>
    <xf numFmtId="49" fontId="54" fillId="6" borderId="3" xfId="961" applyFont="1" applyFill="1" applyBorder="1" applyAlignment="1">
      <alignment horizontal="right" vertical="center" wrapText="1"/>
    </xf>
    <xf numFmtId="166" fontId="7" fillId="12" borderId="29" xfId="8" applyNumberFormat="1" applyFill="1" applyBorder="1" applyAlignment="1">
      <alignment horizontal="right" vertical="center"/>
    </xf>
    <xf numFmtId="168" fontId="7" fillId="3" borderId="61" xfId="8" applyNumberFormat="1" applyFill="1" applyBorder="1" applyAlignment="1">
      <alignment horizontal="right" vertical="center"/>
    </xf>
    <xf numFmtId="169" fontId="6" fillId="12" borderId="3" xfId="706" applyNumberFormat="1" applyFill="1" applyBorder="1" applyAlignment="1">
      <alignment horizontal="right" vertical="center"/>
    </xf>
    <xf numFmtId="169" fontId="6" fillId="3" borderId="43" xfId="706" applyNumberFormat="1" applyFill="1" applyBorder="1" applyAlignment="1">
      <alignment horizontal="right" vertical="center"/>
    </xf>
    <xf numFmtId="169" fontId="6" fillId="3" borderId="3" xfId="706" applyNumberFormat="1" applyFill="1" applyBorder="1" applyAlignment="1">
      <alignment horizontal="right" vertical="center"/>
    </xf>
    <xf numFmtId="0" fontId="0" fillId="6" borderId="42" xfId="0" applyFill="1" applyBorder="1" applyAlignment="1">
      <alignment vertical="center"/>
    </xf>
    <xf numFmtId="49" fontId="23" fillId="6" borderId="42" xfId="961" applyFill="1" applyBorder="1" applyAlignment="1">
      <alignment horizontal="right" vertical="center" wrapText="1"/>
    </xf>
    <xf numFmtId="49" fontId="23" fillId="6" borderId="0" xfId="961" applyFill="1" applyBorder="1" applyAlignment="1">
      <alignment horizontal="right" vertical="center" wrapText="1"/>
    </xf>
    <xf numFmtId="49" fontId="23" fillId="6" borderId="3" xfId="961" applyFill="1" applyBorder="1" applyAlignment="1">
      <alignment horizontal="right" vertical="center" wrapText="1"/>
    </xf>
    <xf numFmtId="49" fontId="23" fillId="6" borderId="43" xfId="961" applyFill="1" applyBorder="1" applyAlignment="1">
      <alignment horizontal="right" vertical="center" wrapText="1"/>
    </xf>
    <xf numFmtId="49" fontId="23" fillId="6" borderId="8" xfId="961" applyFill="1" applyBorder="1" applyAlignment="1">
      <alignment horizontal="right" vertical="center" wrapText="1"/>
    </xf>
    <xf numFmtId="166" fontId="7" fillId="6" borderId="42" xfId="8" applyNumberFormat="1" applyFill="1" applyBorder="1" applyAlignment="1">
      <alignment horizontal="right" vertical="center"/>
    </xf>
    <xf numFmtId="166" fontId="7" fillId="6" borderId="0" xfId="8" applyNumberFormat="1" applyFill="1" applyBorder="1" applyAlignment="1">
      <alignment horizontal="right" vertical="center"/>
    </xf>
    <xf numFmtId="168" fontId="7" fillId="3" borderId="29" xfId="8" applyNumberFormat="1" applyFill="1" applyBorder="1" applyAlignment="1">
      <alignment horizontal="right" vertical="center"/>
    </xf>
    <xf numFmtId="168" fontId="7" fillId="3" borderId="16" xfId="8" applyNumberFormat="1" applyFill="1" applyBorder="1" applyAlignment="1">
      <alignment horizontal="right" vertical="center"/>
    </xf>
    <xf numFmtId="169" fontId="6" fillId="6" borderId="42" xfId="706" applyNumberFormat="1" applyFill="1" applyBorder="1" applyAlignment="1">
      <alignment horizontal="right" vertical="center"/>
    </xf>
    <xf numFmtId="169" fontId="6" fillId="6" borderId="0" xfId="706" applyNumberFormat="1" applyFill="1" applyBorder="1" applyAlignment="1">
      <alignment horizontal="right" vertical="center"/>
    </xf>
    <xf numFmtId="169" fontId="6" fillId="3" borderId="8" xfId="706" applyNumberFormat="1" applyFill="1" applyBorder="1" applyAlignment="1">
      <alignment horizontal="right" vertical="center"/>
    </xf>
    <xf numFmtId="166" fontId="6" fillId="6" borderId="42" xfId="706" applyNumberFormat="1" applyFill="1" applyBorder="1" applyAlignment="1">
      <alignment horizontal="right" vertical="center"/>
    </xf>
    <xf numFmtId="166" fontId="6" fillId="6" borderId="0" xfId="706" applyNumberFormat="1" applyFill="1" applyBorder="1" applyAlignment="1">
      <alignment horizontal="right" vertical="center"/>
    </xf>
    <xf numFmtId="166" fontId="105" fillId="6" borderId="42" xfId="962" applyNumberFormat="1" applyFill="1" applyBorder="1" applyAlignment="1">
      <alignment horizontal="right" vertical="center"/>
    </xf>
    <xf numFmtId="166" fontId="105" fillId="6" borderId="0" xfId="962" applyNumberFormat="1" applyFill="1" applyBorder="1" applyAlignment="1">
      <alignment horizontal="right" vertical="center"/>
    </xf>
    <xf numFmtId="0" fontId="6" fillId="6" borderId="2" xfId="3" applyNumberFormat="1" applyFill="1" applyAlignment="1">
      <alignment horizontal="right" vertical="center"/>
    </xf>
    <xf numFmtId="0" fontId="6" fillId="6" borderId="77" xfId="3" applyNumberFormat="1" applyFill="1" applyBorder="1" applyAlignment="1">
      <alignment horizontal="right" vertical="center"/>
    </xf>
    <xf numFmtId="166" fontId="7" fillId="12" borderId="3" xfId="8" applyNumberFormat="1" applyFill="1" applyAlignment="1">
      <alignment horizontal="right" vertical="center"/>
    </xf>
    <xf numFmtId="164" fontId="6" fillId="13" borderId="2" xfId="3" applyNumberFormat="1" applyFill="1" applyAlignment="1">
      <alignment horizontal="right" vertical="center"/>
    </xf>
    <xf numFmtId="166" fontId="6" fillId="13" borderId="2" xfId="3" applyNumberFormat="1" applyFill="1" applyAlignment="1">
      <alignment horizontal="right" vertical="center"/>
    </xf>
    <xf numFmtId="164" fontId="6" fillId="6" borderId="77" xfId="3" applyNumberFormat="1" applyFill="1" applyBorder="1" applyAlignment="1">
      <alignment horizontal="right" vertical="center"/>
    </xf>
    <xf numFmtId="166" fontId="6" fillId="6" borderId="2" xfId="3" applyNumberFormat="1" applyFill="1" applyAlignment="1">
      <alignment horizontal="right" vertical="center"/>
    </xf>
    <xf numFmtId="0" fontId="6" fillId="6" borderId="2" xfId="3" applyNumberFormat="1" applyFill="1" applyAlignment="1">
      <alignment vertical="center" wrapText="1"/>
    </xf>
    <xf numFmtId="0" fontId="10" fillId="6" borderId="0" xfId="943" applyFill="1" applyAlignment="1">
      <alignment horizontal="left" vertical="center"/>
    </xf>
    <xf numFmtId="0" fontId="10" fillId="6" borderId="0" xfId="0" applyFont="1" applyFill="1" applyAlignment="1">
      <alignment vertical="center"/>
    </xf>
    <xf numFmtId="0" fontId="12" fillId="0" borderId="0" xfId="0" applyFont="1" applyAlignment="1">
      <alignment vertical="center"/>
    </xf>
    <xf numFmtId="0" fontId="0" fillId="0" borderId="0" xfId="0" applyAlignment="1">
      <alignment horizontal="center" vertical="center"/>
    </xf>
    <xf numFmtId="49" fontId="44" fillId="0" borderId="0" xfId="961" applyNumberFormat="1" applyFont="1" applyBorder="1" applyAlignment="1">
      <alignment horizontal="left" vertical="center"/>
    </xf>
    <xf numFmtId="49" fontId="44" fillId="0" borderId="0" xfId="961" applyNumberFormat="1" applyFont="1" applyBorder="1">
      <alignment horizontal="right" vertical="center"/>
    </xf>
    <xf numFmtId="49" fontId="44" fillId="0" borderId="0" xfId="961" applyNumberFormat="1" applyFont="1" applyBorder="1" applyAlignment="1">
      <alignment horizontal="center" vertical="center"/>
    </xf>
    <xf numFmtId="0" fontId="73" fillId="0" borderId="0" xfId="0" applyFont="1" applyAlignment="1">
      <alignment vertical="center"/>
    </xf>
    <xf numFmtId="0" fontId="7" fillId="3" borderId="3" xfId="5" applyNumberFormat="1" applyAlignment="1">
      <alignment horizontal="center" vertical="center"/>
    </xf>
    <xf numFmtId="2" fontId="7" fillId="3" borderId="3" xfId="5" applyNumberFormat="1" applyAlignment="1">
      <alignment horizontal="center" vertical="center"/>
    </xf>
    <xf numFmtId="0" fontId="7" fillId="3" borderId="37" xfId="5" applyNumberFormat="1" applyBorder="1" applyAlignment="1">
      <alignment horizontal="center" vertical="center"/>
    </xf>
    <xf numFmtId="2" fontId="7" fillId="3" borderId="29" xfId="5" applyNumberFormat="1" applyBorder="1" applyAlignment="1">
      <alignment horizontal="center" vertical="center"/>
    </xf>
    <xf numFmtId="0" fontId="7" fillId="3" borderId="29" xfId="5" applyNumberFormat="1" applyBorder="1" applyAlignment="1">
      <alignment horizontal="center" vertical="center"/>
    </xf>
    <xf numFmtId="2" fontId="7" fillId="3" borderId="0" xfId="5" applyNumberFormat="1" applyBorder="1" applyAlignment="1">
      <alignment horizontal="center" vertical="center"/>
    </xf>
    <xf numFmtId="0" fontId="7" fillId="3" borderId="0" xfId="5" applyNumberFormat="1" applyBorder="1" applyAlignment="1">
      <alignment horizontal="center" vertical="center"/>
    </xf>
    <xf numFmtId="0" fontId="7" fillId="3" borderId="3" xfId="5" applyNumberFormat="1" applyAlignment="1">
      <alignment vertical="center" wrapText="1"/>
    </xf>
    <xf numFmtId="165" fontId="7" fillId="3" borderId="3" xfId="5" applyNumberFormat="1" applyAlignment="1">
      <alignment horizontal="center" vertical="center"/>
    </xf>
    <xf numFmtId="0" fontId="7" fillId="3" borderId="8" xfId="5" applyNumberFormat="1" applyBorder="1" applyAlignment="1">
      <alignment horizontal="center" vertical="center"/>
    </xf>
    <xf numFmtId="0" fontId="7" fillId="0" borderId="0" xfId="962" applyNumberFormat="1" applyFont="1" applyFill="1" applyBorder="1" applyAlignment="1">
      <alignment vertical="center"/>
    </xf>
    <xf numFmtId="0" fontId="7" fillId="0" borderId="0" xfId="962" applyNumberFormat="1" applyFont="1" applyFill="1" applyBorder="1" applyAlignment="1">
      <alignment vertical="center" wrapText="1"/>
    </xf>
    <xf numFmtId="2" fontId="7" fillId="0" borderId="0" xfId="3" applyNumberFormat="1" applyFont="1" applyBorder="1" applyAlignment="1">
      <alignment horizontal="center" vertical="center"/>
    </xf>
    <xf numFmtId="0" fontId="7" fillId="3" borderId="14" xfId="5" applyNumberFormat="1" applyBorder="1" applyAlignment="1">
      <alignment horizontal="center" vertical="center"/>
    </xf>
    <xf numFmtId="0" fontId="7" fillId="3" borderId="0" xfId="5" applyNumberFormat="1" applyBorder="1" applyAlignment="1">
      <alignment vertical="center" wrapText="1"/>
    </xf>
    <xf numFmtId="0" fontId="7" fillId="3" borderId="16" xfId="5" applyNumberFormat="1" applyBorder="1" applyAlignment="1">
      <alignment horizontal="center" vertical="center"/>
    </xf>
    <xf numFmtId="0" fontId="7" fillId="3" borderId="23" xfId="5" applyNumberFormat="1" applyBorder="1" applyAlignment="1">
      <alignment vertical="center"/>
    </xf>
    <xf numFmtId="164" fontId="29" fillId="0" borderId="0" xfId="961" applyNumberFormat="1" applyFont="1" applyBorder="1" applyAlignment="1">
      <alignment horizontal="left" vertical="center"/>
    </xf>
    <xf numFmtId="2" fontId="29" fillId="0" borderId="0" xfId="961" applyNumberFormat="1" applyFont="1" applyBorder="1" applyAlignment="1">
      <alignment horizontal="center" vertical="center"/>
    </xf>
    <xf numFmtId="164" fontId="29" fillId="0" borderId="0" xfId="961" applyNumberFormat="1" applyFont="1" applyBorder="1" applyAlignment="1">
      <alignment horizontal="center" vertical="center"/>
    </xf>
    <xf numFmtId="0" fontId="74" fillId="0" borderId="0" xfId="0" applyFont="1" applyAlignment="1">
      <alignment vertical="center"/>
    </xf>
    <xf numFmtId="49" fontId="29" fillId="0" borderId="3" xfId="961" applyFont="1" applyBorder="1" applyAlignment="1">
      <alignment horizontal="left" vertical="center"/>
    </xf>
    <xf numFmtId="1" fontId="29" fillId="13" borderId="3" xfId="961" applyNumberFormat="1" applyFont="1" applyFill="1" applyBorder="1">
      <alignment horizontal="right" vertical="center"/>
    </xf>
    <xf numFmtId="1" fontId="7" fillId="0" borderId="3" xfId="961" applyNumberFormat="1" applyFont="1" applyBorder="1">
      <alignment horizontal="right" vertical="center"/>
    </xf>
    <xf numFmtId="49" fontId="29" fillId="0" borderId="29" xfId="961" applyFont="1" applyBorder="1" applyAlignment="1">
      <alignment horizontal="left" vertical="center"/>
    </xf>
    <xf numFmtId="1" fontId="29" fillId="13" borderId="29" xfId="961" applyNumberFormat="1" applyFont="1" applyFill="1" applyBorder="1">
      <alignment horizontal="right" vertical="center"/>
    </xf>
    <xf numFmtId="1" fontId="7" fillId="0" borderId="29" xfId="961" applyNumberFormat="1" applyFont="1" applyBorder="1">
      <alignment horizontal="right" vertical="center"/>
    </xf>
    <xf numFmtId="9" fontId="75" fillId="6" borderId="0" xfId="952" applyFont="1" applyFill="1" applyBorder="1" applyAlignment="1">
      <alignment vertical="center"/>
    </xf>
    <xf numFmtId="0" fontId="75" fillId="6" borderId="0" xfId="0" applyFont="1" applyFill="1" applyAlignment="1">
      <alignment vertical="center"/>
    </xf>
    <xf numFmtId="9" fontId="0" fillId="6" borderId="0" xfId="952" applyFont="1" applyFill="1" applyBorder="1" applyAlignment="1">
      <alignment vertical="center"/>
    </xf>
    <xf numFmtId="0" fontId="54" fillId="6" borderId="0" xfId="0" applyFont="1" applyFill="1" applyAlignment="1">
      <alignment horizontal="left" vertical="center"/>
    </xf>
    <xf numFmtId="0" fontId="32" fillId="3" borderId="3" xfId="5" applyNumberFormat="1" applyFont="1" applyAlignment="1">
      <alignment vertical="center"/>
    </xf>
    <xf numFmtId="164" fontId="29" fillId="3" borderId="3" xfId="5" applyNumberFormat="1" applyFont="1" applyAlignment="1">
      <alignment horizontal="right" vertical="center"/>
    </xf>
    <xf numFmtId="9" fontId="29" fillId="3" borderId="3" xfId="952" applyFont="1" applyFill="1" applyBorder="1" applyAlignment="1">
      <alignment horizontal="right" vertical="center"/>
    </xf>
    <xf numFmtId="0" fontId="29" fillId="18" borderId="3" xfId="5" applyNumberFormat="1" applyFont="1" applyFill="1" applyAlignment="1">
      <alignment horizontal="right" vertical="center"/>
    </xf>
    <xf numFmtId="0" fontId="29" fillId="3" borderId="3" xfId="5" applyNumberFormat="1" applyFont="1" applyAlignment="1">
      <alignment horizontal="right" vertical="center"/>
    </xf>
    <xf numFmtId="0" fontId="29" fillId="3" borderId="3" xfId="5" applyNumberFormat="1" applyFont="1" applyAlignment="1">
      <alignment vertical="center"/>
    </xf>
    <xf numFmtId="164" fontId="29" fillId="6" borderId="3" xfId="5" applyNumberFormat="1" applyFont="1" applyFill="1" applyAlignment="1">
      <alignment horizontal="right" vertical="center"/>
    </xf>
    <xf numFmtId="9" fontId="29" fillId="6" borderId="3" xfId="952" applyFont="1" applyFill="1" applyBorder="1" applyAlignment="1">
      <alignment horizontal="right" vertical="center"/>
    </xf>
    <xf numFmtId="164" fontId="29" fillId="18" borderId="3" xfId="8" applyNumberFormat="1" applyFont="1" applyFill="1" applyAlignment="1">
      <alignment horizontal="right" vertical="center"/>
    </xf>
    <xf numFmtId="164" fontId="29" fillId="3" borderId="8" xfId="5" applyNumberFormat="1" applyFont="1" applyBorder="1" applyAlignment="1">
      <alignment horizontal="right" vertical="center"/>
    </xf>
    <xf numFmtId="9" fontId="29" fillId="6" borderId="0" xfId="952" applyFont="1" applyFill="1" applyBorder="1" applyAlignment="1">
      <alignment horizontal="right" vertical="center"/>
    </xf>
    <xf numFmtId="164" fontId="29" fillId="18" borderId="0" xfId="8" applyNumberFormat="1" applyFont="1" applyFill="1" applyBorder="1" applyAlignment="1">
      <alignment horizontal="right" vertical="center"/>
    </xf>
    <xf numFmtId="9" fontId="7" fillId="3" borderId="3" xfId="952" applyFont="1" applyFill="1" applyBorder="1" applyAlignment="1">
      <alignment horizontal="right" vertical="center"/>
    </xf>
    <xf numFmtId="9" fontId="29" fillId="6" borderId="3" xfId="5" applyNumberFormat="1" applyFont="1" applyFill="1" applyAlignment="1">
      <alignment horizontal="right" vertical="center"/>
    </xf>
    <xf numFmtId="0" fontId="27" fillId="6" borderId="0" xfId="6" applyFont="1" applyFill="1" applyAlignment="1">
      <alignment vertical="center"/>
    </xf>
    <xf numFmtId="0" fontId="45" fillId="6" borderId="0" xfId="6" applyFont="1" applyFill="1" applyAlignment="1">
      <alignment vertical="center"/>
    </xf>
    <xf numFmtId="3" fontId="7" fillId="12" borderId="3" xfId="5" applyNumberFormat="1" applyFill="1" applyAlignment="1">
      <alignment horizontal="right" vertical="center"/>
    </xf>
    <xf numFmtId="164" fontId="29" fillId="3" borderId="3" xfId="8" applyNumberFormat="1" applyFont="1" applyFill="1" applyAlignment="1">
      <alignment horizontal="right" vertical="center"/>
    </xf>
    <xf numFmtId="1" fontId="7" fillId="12" borderId="3" xfId="5" applyNumberFormat="1" applyFill="1" applyAlignment="1">
      <alignment horizontal="right" vertical="center"/>
    </xf>
    <xf numFmtId="0" fontId="29" fillId="3" borderId="0" xfId="5" applyNumberFormat="1" applyFont="1" applyBorder="1" applyAlignment="1">
      <alignment vertical="center"/>
    </xf>
    <xf numFmtId="164" fontId="29" fillId="3" borderId="0" xfId="8" applyNumberFormat="1" applyFont="1" applyFill="1" applyBorder="1" applyAlignment="1">
      <alignment horizontal="right" vertical="center"/>
    </xf>
    <xf numFmtId="0" fontId="27" fillId="0" borderId="0" xfId="6" applyFont="1" applyAlignment="1">
      <alignment vertical="center"/>
    </xf>
    <xf numFmtId="49" fontId="94" fillId="6" borderId="0" xfId="963" applyFill="1" applyBorder="1">
      <alignment horizontal="right" vertical="center"/>
    </xf>
    <xf numFmtId="0" fontId="77" fillId="6" borderId="0" xfId="0" applyFont="1" applyFill="1" applyAlignment="1">
      <alignment vertical="center"/>
    </xf>
    <xf numFmtId="9" fontId="7" fillId="18" borderId="3" xfId="5" applyNumberFormat="1" applyFill="1" applyAlignment="1">
      <alignment horizontal="right" vertical="center"/>
    </xf>
    <xf numFmtId="9" fontId="7" fillId="3" borderId="3" xfId="8" applyNumberFormat="1" applyFill="1" applyAlignment="1">
      <alignment horizontal="right" vertical="center"/>
    </xf>
    <xf numFmtId="9" fontId="7" fillId="3" borderId="0" xfId="8" applyNumberFormat="1" applyFill="1" applyBorder="1" applyAlignment="1">
      <alignment horizontal="right" vertical="center"/>
    </xf>
    <xf numFmtId="9" fontId="7" fillId="18" borderId="0" xfId="5" applyNumberFormat="1" applyFill="1" applyBorder="1" applyAlignment="1">
      <alignment horizontal="right" vertical="center"/>
    </xf>
    <xf numFmtId="0" fontId="47" fillId="6" borderId="0" xfId="0" applyFont="1" applyFill="1" applyAlignment="1">
      <alignment vertical="center"/>
    </xf>
    <xf numFmtId="0" fontId="60" fillId="6" borderId="0" xfId="0" applyFont="1" applyFill="1" applyAlignment="1">
      <alignment vertical="center"/>
    </xf>
    <xf numFmtId="20" fontId="7" fillId="6" borderId="3" xfId="5" applyNumberFormat="1" applyFill="1" applyAlignment="1">
      <alignment vertical="center" wrapText="1"/>
    </xf>
    <xf numFmtId="164" fontId="7" fillId="15" borderId="0" xfId="5" applyNumberFormat="1" applyFill="1" applyBorder="1" applyAlignment="1">
      <alignment horizontal="right" vertical="center"/>
    </xf>
    <xf numFmtId="164" fontId="6" fillId="3" borderId="79" xfId="706" applyFill="1" applyBorder="1" applyAlignment="1">
      <alignment vertical="center"/>
    </xf>
    <xf numFmtId="164" fontId="6" fillId="18" borderId="79" xfId="706" applyFill="1" applyBorder="1" applyAlignment="1">
      <alignment horizontal="right" vertical="center"/>
    </xf>
    <xf numFmtId="164" fontId="6" fillId="3" borderId="79" xfId="706" applyFill="1" applyBorder="1" applyAlignment="1">
      <alignment horizontal="right" vertical="center"/>
    </xf>
    <xf numFmtId="0" fontId="7" fillId="3" borderId="79" xfId="5" applyNumberFormat="1" applyBorder="1" applyAlignment="1">
      <alignment vertical="center"/>
    </xf>
    <xf numFmtId="164" fontId="7" fillId="18" borderId="79" xfId="5" applyNumberFormat="1" applyFill="1" applyBorder="1" applyAlignment="1">
      <alignment horizontal="right" vertical="center"/>
    </xf>
    <xf numFmtId="164" fontId="7" fillId="3" borderId="79" xfId="8" applyNumberFormat="1" applyFill="1" applyBorder="1" applyAlignment="1">
      <alignment horizontal="right" vertical="center"/>
    </xf>
    <xf numFmtId="1" fontId="6" fillId="18" borderId="3" xfId="5" applyNumberFormat="1" applyFont="1" applyFill="1" applyAlignment="1">
      <alignment vertical="center"/>
    </xf>
    <xf numFmtId="1" fontId="7" fillId="3" borderId="3" xfId="8" applyNumberFormat="1" applyFill="1" applyAlignment="1">
      <alignment vertical="center"/>
    </xf>
    <xf numFmtId="9" fontId="0" fillId="0" borderId="0" xfId="959" applyFont="1" applyAlignment="1">
      <alignment vertical="center"/>
    </xf>
    <xf numFmtId="1" fontId="7" fillId="18" borderId="3" xfId="5" applyNumberFormat="1" applyFill="1" applyAlignment="1">
      <alignment horizontal="right" vertical="center"/>
    </xf>
    <xf numFmtId="1" fontId="7" fillId="3" borderId="3" xfId="8" applyNumberFormat="1" applyFill="1" applyAlignment="1">
      <alignment horizontal="right" vertical="center"/>
    </xf>
    <xf numFmtId="0" fontId="6" fillId="6" borderId="71" xfId="3" applyNumberFormat="1" applyFill="1" applyBorder="1" applyAlignment="1">
      <alignment vertical="center"/>
    </xf>
    <xf numFmtId="1" fontId="6" fillId="15" borderId="71" xfId="3" applyNumberFormat="1" applyFill="1" applyBorder="1" applyAlignment="1">
      <alignment vertical="center"/>
    </xf>
    <xf numFmtId="1" fontId="7" fillId="3" borderId="71" xfId="8" applyNumberFormat="1" applyFill="1" applyBorder="1" applyAlignment="1">
      <alignment vertical="center"/>
    </xf>
    <xf numFmtId="1" fontId="7" fillId="18" borderId="3" xfId="5" applyNumberFormat="1" applyFill="1" applyAlignment="1">
      <alignment vertical="center"/>
    </xf>
    <xf numFmtId="9" fontId="0" fillId="0" borderId="0" xfId="959" applyFont="1" applyFill="1" applyAlignment="1">
      <alignment vertical="center"/>
    </xf>
    <xf numFmtId="20" fontId="0" fillId="0" borderId="0" xfId="0" applyNumberFormat="1" applyAlignment="1">
      <alignment vertical="center"/>
    </xf>
    <xf numFmtId="0" fontId="79" fillId="6" borderId="0" xfId="943" applyFont="1" applyFill="1" applyAlignment="1">
      <alignment vertical="center" wrapText="1"/>
    </xf>
    <xf numFmtId="1" fontId="0" fillId="0" borderId="0" xfId="0" applyNumberFormat="1" applyAlignment="1">
      <alignment vertical="center"/>
    </xf>
    <xf numFmtId="0" fontId="40" fillId="6" borderId="0" xfId="0" applyFont="1" applyFill="1" applyAlignment="1">
      <alignment vertical="center"/>
    </xf>
    <xf numFmtId="164" fontId="6" fillId="18" borderId="3" xfId="5" applyNumberFormat="1" applyFont="1" applyFill="1" applyAlignment="1">
      <alignment vertical="center"/>
    </xf>
    <xf numFmtId="0" fontId="40" fillId="0" borderId="0" xfId="0" quotePrefix="1" applyFont="1" applyAlignment="1">
      <alignment vertical="center"/>
    </xf>
    <xf numFmtId="164" fontId="7" fillId="3" borderId="29" xfId="706" applyFont="1" applyFill="1" applyBorder="1" applyAlignment="1">
      <alignment horizontal="right" vertical="center"/>
    </xf>
    <xf numFmtId="164" fontId="7" fillId="18" borderId="79" xfId="5" applyNumberFormat="1" applyFill="1" applyBorder="1" applyAlignment="1">
      <alignment vertical="center"/>
    </xf>
    <xf numFmtId="164" fontId="7" fillId="3" borderId="79" xfId="5" applyNumberFormat="1" applyBorder="1" applyAlignment="1">
      <alignment vertical="center"/>
    </xf>
    <xf numFmtId="164" fontId="7" fillId="0" borderId="79" xfId="5" applyNumberFormat="1" applyFill="1" applyBorder="1" applyAlignment="1">
      <alignment horizontal="right" vertical="center"/>
    </xf>
    <xf numFmtId="164" fontId="6" fillId="0" borderId="79" xfId="706" applyFill="1" applyBorder="1" applyAlignment="1">
      <alignment horizontal="right" vertical="center"/>
    </xf>
    <xf numFmtId="164" fontId="7" fillId="18" borderId="3" xfId="5" applyNumberFormat="1" applyFill="1" applyAlignment="1">
      <alignment vertical="center"/>
    </xf>
    <xf numFmtId="164" fontId="7" fillId="3" borderId="29" xfId="706" applyFont="1" applyFill="1" applyBorder="1" applyAlignment="1">
      <alignment vertical="center"/>
    </xf>
    <xf numFmtId="164" fontId="7" fillId="18" borderId="29" xfId="706" applyFont="1" applyFill="1" applyBorder="1" applyAlignment="1">
      <alignment horizontal="right" vertical="center"/>
    </xf>
    <xf numFmtId="164" fontId="7" fillId="0" borderId="3" xfId="8" applyNumberFormat="1" applyFill="1" applyAlignment="1">
      <alignment vertical="center"/>
    </xf>
    <xf numFmtId="164" fontId="6" fillId="3" borderId="3" xfId="8" applyNumberFormat="1" applyFont="1" applyFill="1" applyAlignment="1">
      <alignment vertical="center"/>
    </xf>
    <xf numFmtId="168" fontId="29" fillId="0" borderId="8" xfId="5" applyNumberFormat="1" applyFont="1" applyFill="1" applyBorder="1" applyAlignment="1">
      <alignment horizontal="right" vertical="center"/>
    </xf>
    <xf numFmtId="168" fontId="29" fillId="0" borderId="14" xfId="5" applyNumberFormat="1" applyFont="1" applyFill="1" applyBorder="1" applyAlignment="1">
      <alignment horizontal="right" vertical="center"/>
    </xf>
    <xf numFmtId="0" fontId="6" fillId="0" borderId="24" xfId="3" applyNumberFormat="1" applyBorder="1" applyAlignment="1">
      <alignment horizontal="left" vertical="center"/>
    </xf>
    <xf numFmtId="37" fontId="6" fillId="11" borderId="24" xfId="4" applyNumberFormat="1" applyFont="1" applyFill="1" applyBorder="1">
      <alignment horizontal="right" vertical="center"/>
    </xf>
    <xf numFmtId="37" fontId="6" fillId="0" borderId="3" xfId="8" applyNumberFormat="1" applyFont="1" applyFill="1" applyAlignment="1">
      <alignment horizontal="right" vertical="center"/>
    </xf>
    <xf numFmtId="37" fontId="6" fillId="3" borderId="3" xfId="5" applyNumberFormat="1" applyFont="1" applyAlignment="1">
      <alignment horizontal="right" vertical="center"/>
    </xf>
    <xf numFmtId="37" fontId="7" fillId="0" borderId="3" xfId="8" applyNumberFormat="1" applyFill="1" applyAlignment="1">
      <alignment horizontal="right" vertical="center"/>
    </xf>
    <xf numFmtId="37" fontId="7" fillId="3" borderId="3" xfId="5" applyNumberFormat="1" applyAlignment="1">
      <alignment horizontal="right" vertical="center"/>
    </xf>
    <xf numFmtId="37" fontId="6" fillId="11" borderId="4" xfId="4" applyNumberFormat="1" applyFont="1" applyFill="1" applyBorder="1">
      <alignment horizontal="right" vertical="center"/>
    </xf>
    <xf numFmtId="37" fontId="6" fillId="0" borderId="4" xfId="4" applyNumberFormat="1" applyFont="1" applyFill="1" applyBorder="1">
      <alignment horizontal="right" vertical="center"/>
    </xf>
    <xf numFmtId="0" fontId="6" fillId="0" borderId="4" xfId="3" applyNumberFormat="1" applyBorder="1" applyAlignment="1">
      <alignment horizontal="left" vertical="center"/>
    </xf>
    <xf numFmtId="2" fontId="6" fillId="11" borderId="4" xfId="4" applyNumberFormat="1" applyFont="1" applyFill="1" applyBorder="1">
      <alignment horizontal="right" vertical="center"/>
    </xf>
    <xf numFmtId="2" fontId="6" fillId="0" borderId="4" xfId="4" applyNumberFormat="1" applyFont="1" applyFill="1" applyBorder="1">
      <alignment horizontal="right" vertical="center"/>
    </xf>
    <xf numFmtId="2" fontId="6" fillId="3" borderId="3" xfId="5" applyNumberFormat="1" applyFont="1" applyAlignment="1">
      <alignment horizontal="right" vertical="center"/>
    </xf>
    <xf numFmtId="2" fontId="6" fillId="6" borderId="50" xfId="3" applyNumberFormat="1" applyFill="1" applyBorder="1" applyAlignment="1">
      <alignment horizontal="right" vertical="center"/>
    </xf>
    <xf numFmtId="2" fontId="6" fillId="6" borderId="4" xfId="3" applyNumberFormat="1" applyFill="1" applyBorder="1" applyAlignment="1">
      <alignment horizontal="right" vertical="center"/>
    </xf>
    <xf numFmtId="2" fontId="32" fillId="0" borderId="4" xfId="4" applyNumberFormat="1" applyFont="1" applyFill="1" applyBorder="1">
      <alignment horizontal="right" vertical="center"/>
    </xf>
    <xf numFmtId="167" fontId="7" fillId="11" borderId="4" xfId="4" applyNumberFormat="1" applyFill="1" applyBorder="1">
      <alignment horizontal="right" vertical="center"/>
    </xf>
    <xf numFmtId="167" fontId="7" fillId="0" borderId="4" xfId="4" applyNumberFormat="1" applyFill="1" applyBorder="1">
      <alignment horizontal="right" vertical="center"/>
    </xf>
    <xf numFmtId="167" fontId="7" fillId="3" borderId="3" xfId="5" applyNumberFormat="1" applyAlignment="1">
      <alignment horizontal="right" vertical="center"/>
    </xf>
    <xf numFmtId="164" fontId="6" fillId="11" borderId="4" xfId="4" applyNumberFormat="1" applyFont="1" applyFill="1" applyBorder="1">
      <alignment horizontal="right" vertical="center"/>
    </xf>
    <xf numFmtId="164" fontId="6" fillId="0" borderId="4" xfId="4" applyNumberFormat="1" applyFont="1" applyFill="1" applyBorder="1">
      <alignment horizontal="right" vertical="center"/>
    </xf>
    <xf numFmtId="164" fontId="7" fillId="11" borderId="33" xfId="4" applyNumberFormat="1" applyFill="1" applyBorder="1">
      <alignment horizontal="right" vertical="center"/>
    </xf>
    <xf numFmtId="164" fontId="7" fillId="0" borderId="4" xfId="4" applyNumberFormat="1" applyFill="1" applyBorder="1">
      <alignment horizontal="right" vertical="center"/>
    </xf>
    <xf numFmtId="164" fontId="7" fillId="0" borderId="33" xfId="4" applyNumberFormat="1" applyFill="1" applyBorder="1">
      <alignment horizontal="right" vertical="center"/>
    </xf>
    <xf numFmtId="164" fontId="7" fillId="11" borderId="6" xfId="4" applyNumberFormat="1" applyFill="1" applyBorder="1">
      <alignment horizontal="right" vertical="center"/>
    </xf>
    <xf numFmtId="164" fontId="7" fillId="0" borderId="6" xfId="4" applyNumberFormat="1" applyFill="1" applyBorder="1">
      <alignment horizontal="right" vertical="center"/>
    </xf>
    <xf numFmtId="49" fontId="92" fillId="0" borderId="5" xfId="2" applyBorder="1">
      <alignment horizontal="right" vertical="center"/>
    </xf>
    <xf numFmtId="0" fontId="7" fillId="11" borderId="3" xfId="5" applyNumberFormat="1" applyFill="1" applyAlignment="1">
      <alignment horizontal="right" vertical="center"/>
    </xf>
    <xf numFmtId="2" fontId="7" fillId="3" borderId="3" xfId="5" applyNumberFormat="1" applyAlignment="1">
      <alignment horizontal="right" vertical="center"/>
    </xf>
    <xf numFmtId="2" fontId="7" fillId="3" borderId="8" xfId="5" applyNumberFormat="1" applyBorder="1" applyAlignment="1">
      <alignment horizontal="right" vertical="center"/>
    </xf>
    <xf numFmtId="2" fontId="7" fillId="0" borderId="3" xfId="5" applyNumberFormat="1" applyFill="1" applyAlignment="1">
      <alignment horizontal="right" vertical="center"/>
    </xf>
    <xf numFmtId="2" fontId="0" fillId="0" borderId="0" xfId="0" applyNumberFormat="1" applyAlignment="1">
      <alignment vertical="center"/>
    </xf>
    <xf numFmtId="164" fontId="6" fillId="0" borderId="25" xfId="0" applyNumberFormat="1" applyFont="1" applyBorder="1" applyAlignment="1">
      <alignment horizontal="right" vertical="center"/>
    </xf>
    <xf numFmtId="164" fontId="6" fillId="0" borderId="24" xfId="0" applyNumberFormat="1" applyFont="1" applyBorder="1" applyAlignment="1">
      <alignment horizontal="right" vertical="center"/>
    </xf>
    <xf numFmtId="164" fontId="7" fillId="0" borderId="25" xfId="0" applyNumberFormat="1" applyFont="1" applyBorder="1" applyAlignment="1">
      <alignment horizontal="right" vertical="center"/>
    </xf>
    <xf numFmtId="164" fontId="7" fillId="0" borderId="24" xfId="0" applyNumberFormat="1" applyFont="1" applyBorder="1" applyAlignment="1">
      <alignment horizontal="right" vertical="center"/>
    </xf>
    <xf numFmtId="164" fontId="7" fillId="0" borderId="4" xfId="0" applyNumberFormat="1" applyFont="1" applyBorder="1" applyAlignment="1">
      <alignment horizontal="right" vertical="center"/>
    </xf>
    <xf numFmtId="0" fontId="45" fillId="0" borderId="0" xfId="0" applyFont="1" applyAlignment="1">
      <alignment vertical="center"/>
    </xf>
    <xf numFmtId="0" fontId="92" fillId="0" borderId="0" xfId="2" applyNumberFormat="1" applyBorder="1">
      <alignment horizontal="right" vertical="center"/>
    </xf>
    <xf numFmtId="0" fontId="54" fillId="0" borderId="0" xfId="2" applyNumberFormat="1" applyFont="1" applyBorder="1">
      <alignment horizontal="right" vertical="center"/>
    </xf>
    <xf numFmtId="49" fontId="92" fillId="0" borderId="0" xfId="2" applyBorder="1">
      <alignment horizontal="right" vertical="center"/>
    </xf>
    <xf numFmtId="0" fontId="6" fillId="0" borderId="55" xfId="3" applyBorder="1" applyAlignment="1">
      <alignment vertical="center"/>
    </xf>
    <xf numFmtId="164" fontId="6" fillId="0" borderId="56" xfId="3" applyNumberFormat="1" applyBorder="1" applyAlignment="1">
      <alignment horizontal="right" vertical="center"/>
    </xf>
    <xf numFmtId="164" fontId="6" fillId="0" borderId="55" xfId="3" applyNumberFormat="1" applyBorder="1" applyAlignment="1">
      <alignment horizontal="right" vertical="center"/>
    </xf>
    <xf numFmtId="2" fontId="7" fillId="13" borderId="12" xfId="5" applyNumberFormat="1" applyFill="1" applyBorder="1" applyAlignment="1">
      <alignment horizontal="right" vertical="center"/>
    </xf>
    <xf numFmtId="2" fontId="7" fillId="13" borderId="58" xfId="5" applyNumberFormat="1" applyFill="1" applyBorder="1" applyAlignment="1">
      <alignment horizontal="right" vertical="center"/>
    </xf>
    <xf numFmtId="2" fontId="7" fillId="13" borderId="11" xfId="5" applyNumberFormat="1" applyFill="1" applyBorder="1" applyAlignment="1">
      <alignment horizontal="right" vertical="center"/>
    </xf>
    <xf numFmtId="0" fontId="7" fillId="3" borderId="0" xfId="5" applyNumberFormat="1" applyBorder="1" applyAlignment="1">
      <alignment horizontal="right" vertical="center"/>
    </xf>
    <xf numFmtId="0" fontId="6" fillId="0" borderId="11" xfId="3" applyBorder="1" applyAlignment="1">
      <alignment vertical="center"/>
    </xf>
    <xf numFmtId="164" fontId="6" fillId="0" borderId="12" xfId="3" applyNumberFormat="1" applyBorder="1" applyAlignment="1">
      <alignment horizontal="right" vertical="center"/>
    </xf>
    <xf numFmtId="164" fontId="6" fillId="0" borderId="11" xfId="3" applyNumberFormat="1" applyBorder="1" applyAlignment="1">
      <alignment horizontal="right" vertical="center"/>
    </xf>
    <xf numFmtId="164" fontId="7" fillId="13" borderId="12" xfId="5" applyNumberFormat="1" applyFill="1" applyBorder="1" applyAlignment="1">
      <alignment horizontal="right" vertical="center"/>
    </xf>
    <xf numFmtId="164" fontId="7" fillId="13" borderId="58" xfId="5" applyNumberFormat="1" applyFill="1" applyBorder="1" applyAlignment="1">
      <alignment horizontal="right" vertical="center"/>
    </xf>
    <xf numFmtId="164" fontId="7" fillId="13" borderId="11" xfId="5" applyNumberFormat="1" applyFill="1" applyBorder="1" applyAlignment="1">
      <alignment horizontal="right" vertical="center"/>
    </xf>
    <xf numFmtId="3" fontId="7" fillId="13" borderId="12" xfId="5" applyNumberFormat="1" applyFill="1" applyBorder="1" applyAlignment="1">
      <alignment horizontal="right" vertical="center"/>
    </xf>
    <xf numFmtId="3" fontId="7" fillId="13" borderId="58" xfId="5" applyNumberFormat="1" applyFill="1" applyBorder="1" applyAlignment="1">
      <alignment horizontal="right" vertical="center"/>
    </xf>
    <xf numFmtId="3" fontId="7" fillId="13" borderId="11" xfId="5" applyNumberFormat="1" applyFill="1" applyBorder="1" applyAlignment="1">
      <alignment horizontal="right" vertical="center"/>
    </xf>
    <xf numFmtId="3" fontId="7" fillId="3" borderId="0" xfId="5" applyNumberFormat="1" applyBorder="1" applyAlignment="1">
      <alignment horizontal="right" vertical="center"/>
    </xf>
    <xf numFmtId="168" fontId="7" fillId="13" borderId="13" xfId="5" applyNumberFormat="1" applyFill="1" applyBorder="1" applyAlignment="1">
      <alignment horizontal="right" vertical="center"/>
    </xf>
    <xf numFmtId="168" fontId="7" fillId="13" borderId="59" xfId="5" applyNumberFormat="1" applyFill="1" applyBorder="1" applyAlignment="1">
      <alignment horizontal="right" vertical="center"/>
    </xf>
    <xf numFmtId="168" fontId="7" fillId="13" borderId="10" xfId="5" applyNumberFormat="1" applyFill="1" applyBorder="1" applyAlignment="1">
      <alignment horizontal="right" vertical="center"/>
    </xf>
    <xf numFmtId="0" fontId="7" fillId="3" borderId="0" xfId="5" quotePrefix="1" applyNumberFormat="1" applyBorder="1" applyAlignment="1">
      <alignment horizontal="right" vertical="center"/>
    </xf>
    <xf numFmtId="0" fontId="49" fillId="0" borderId="0" xfId="2" applyNumberFormat="1" applyFont="1" applyBorder="1">
      <alignment horizontal="right" vertical="center"/>
    </xf>
    <xf numFmtId="49" fontId="49" fillId="0" borderId="0" xfId="2" applyFont="1" applyBorder="1">
      <alignment horizontal="right" vertical="center"/>
    </xf>
    <xf numFmtId="2" fontId="7" fillId="3" borderId="0" xfId="5" applyNumberFormat="1" applyBorder="1" applyAlignment="1">
      <alignment horizontal="right" vertical="center"/>
    </xf>
    <xf numFmtId="168" fontId="7" fillId="3" borderId="0" xfId="5" applyNumberFormat="1" applyBorder="1" applyAlignment="1">
      <alignment horizontal="right" vertical="center"/>
    </xf>
    <xf numFmtId="0" fontId="51" fillId="0" borderId="0" xfId="0" applyFont="1" applyAlignment="1">
      <alignment vertical="center"/>
    </xf>
    <xf numFmtId="0" fontId="54" fillId="0" borderId="42" xfId="2" applyNumberFormat="1" applyFont="1" applyBorder="1">
      <alignment horizontal="right" vertical="center"/>
    </xf>
    <xf numFmtId="49" fontId="54" fillId="0" borderId="60" xfId="2" applyFont="1" applyBorder="1">
      <alignment horizontal="right" vertical="center"/>
    </xf>
    <xf numFmtId="0" fontId="7" fillId="3" borderId="3" xfId="8" applyNumberFormat="1" applyFill="1" applyAlignment="1">
      <alignment vertical="center"/>
    </xf>
    <xf numFmtId="49" fontId="12" fillId="0" borderId="0" xfId="7" applyNumberFormat="1" applyAlignment="1">
      <alignment vertical="center"/>
    </xf>
    <xf numFmtId="165" fontId="7" fillId="13" borderId="3" xfId="8" applyNumberFormat="1" applyFill="1" applyAlignment="1">
      <alignment horizontal="right" vertical="center"/>
    </xf>
    <xf numFmtId="0" fontId="7" fillId="0" borderId="3" xfId="8" applyNumberFormat="1" applyFill="1" applyAlignment="1">
      <alignment horizontal="right" vertical="center"/>
    </xf>
    <xf numFmtId="166" fontId="7" fillId="13" borderId="3" xfId="8" applyNumberFormat="1" applyFill="1" applyAlignment="1">
      <alignment horizontal="right" vertical="center"/>
    </xf>
    <xf numFmtId="168" fontId="7" fillId="0" borderId="3" xfId="8" applyNumberFormat="1" applyFill="1" applyAlignment="1">
      <alignment horizontal="right" vertical="center"/>
    </xf>
    <xf numFmtId="166" fontId="12" fillId="0" borderId="60" xfId="7" applyNumberFormat="1" applyBorder="1" applyAlignment="1">
      <alignment vertical="center"/>
    </xf>
    <xf numFmtId="166" fontId="12" fillId="0" borderId="5" xfId="7" applyNumberFormat="1" applyBorder="1" applyAlignment="1">
      <alignment vertical="center"/>
    </xf>
    <xf numFmtId="0" fontId="42" fillId="0" borderId="0" xfId="6" applyFont="1" applyAlignment="1">
      <alignment vertical="center"/>
    </xf>
    <xf numFmtId="49" fontId="12" fillId="0" borderId="0" xfId="7" applyNumberFormat="1" applyAlignment="1">
      <alignment horizontal="right" vertical="center"/>
    </xf>
    <xf numFmtId="2" fontId="7" fillId="3" borderId="3" xfId="8" applyNumberFormat="1" applyFill="1" applyAlignment="1">
      <alignment horizontal="right" vertical="center"/>
    </xf>
    <xf numFmtId="164" fontId="6" fillId="13" borderId="3" xfId="5" applyNumberFormat="1" applyFont="1" applyFill="1" applyAlignment="1">
      <alignment horizontal="right" vertical="center"/>
    </xf>
    <xf numFmtId="164" fontId="7" fillId="3" borderId="15" xfId="5" applyNumberFormat="1" applyBorder="1" applyAlignment="1">
      <alignment horizontal="right" vertical="center"/>
    </xf>
    <xf numFmtId="164" fontId="7" fillId="3" borderId="44" xfId="5" applyNumberFormat="1" applyBorder="1" applyAlignment="1">
      <alignment horizontal="right" vertical="center"/>
    </xf>
    <xf numFmtId="164" fontId="7" fillId="3" borderId="34" xfId="5" applyNumberFormat="1" applyBorder="1" applyAlignment="1">
      <alignment horizontal="right" vertical="center"/>
    </xf>
    <xf numFmtId="164" fontId="7" fillId="3" borderId="41" xfId="5" applyNumberFormat="1" applyBorder="1" applyAlignment="1">
      <alignment horizontal="right" vertical="center"/>
    </xf>
    <xf numFmtId="164" fontId="6" fillId="0" borderId="39" xfId="3" applyNumberFormat="1" applyBorder="1" applyAlignment="1">
      <alignment horizontal="right" vertical="center"/>
    </xf>
    <xf numFmtId="164" fontId="7" fillId="3" borderId="14" xfId="5" applyNumberFormat="1" applyBorder="1" applyAlignment="1">
      <alignment horizontal="right" vertical="center"/>
    </xf>
    <xf numFmtId="165" fontId="7" fillId="3" borderId="15" xfId="5" applyNumberFormat="1" applyBorder="1" applyAlignment="1">
      <alignment horizontal="right" vertical="center"/>
    </xf>
    <xf numFmtId="0" fontId="7" fillId="3" borderId="35" xfId="5" applyNumberFormat="1" applyBorder="1" applyAlignment="1">
      <alignment horizontal="right" vertical="center"/>
    </xf>
    <xf numFmtId="0" fontId="7" fillId="3" borderId="36" xfId="5" applyNumberFormat="1" applyBorder="1" applyAlignment="1">
      <alignment horizontal="right" vertical="center"/>
    </xf>
    <xf numFmtId="0" fontId="7" fillId="3" borderId="34" xfId="5" applyNumberFormat="1" applyBorder="1" applyAlignment="1">
      <alignment horizontal="right" vertical="center"/>
    </xf>
    <xf numFmtId="0" fontId="7" fillId="3" borderId="41" xfId="5" applyNumberFormat="1" applyBorder="1" applyAlignment="1">
      <alignment horizontal="right" vertical="center"/>
    </xf>
    <xf numFmtId="2" fontId="6" fillId="0" borderId="5" xfId="3" applyNumberFormat="1" applyBorder="1" applyAlignment="1">
      <alignment horizontal="right" vertical="center"/>
    </xf>
    <xf numFmtId="37" fontId="6" fillId="13" borderId="3" xfId="5" applyNumberFormat="1" applyFont="1" applyFill="1" applyAlignment="1">
      <alignment vertical="center"/>
    </xf>
    <xf numFmtId="37" fontId="6" fillId="0" borderId="3" xfId="5" applyNumberFormat="1" applyFont="1" applyFill="1" applyAlignment="1">
      <alignment vertical="center"/>
    </xf>
    <xf numFmtId="164" fontId="6" fillId="0" borderId="3" xfId="5" applyNumberFormat="1" applyFont="1" applyFill="1" applyAlignment="1">
      <alignment horizontal="right" vertical="center"/>
    </xf>
    <xf numFmtId="164" fontId="6" fillId="3" borderId="3" xfId="8" applyNumberFormat="1" applyFont="1" applyFill="1" applyAlignment="1">
      <alignment horizontal="right" vertical="center"/>
    </xf>
    <xf numFmtId="0" fontId="54" fillId="0" borderId="30" xfId="2" applyNumberFormat="1" applyFont="1" applyBorder="1">
      <alignment horizontal="right" vertical="center"/>
    </xf>
    <xf numFmtId="164" fontId="7" fillId="13" borderId="3" xfId="8" applyNumberFormat="1" applyFill="1" applyAlignment="1">
      <alignment horizontal="right" vertical="center"/>
    </xf>
    <xf numFmtId="164" fontId="6" fillId="3" borderId="5" xfId="944" applyFill="1" applyBorder="1" applyAlignment="1">
      <alignment horizontal="right" vertical="center"/>
    </xf>
    <xf numFmtId="164" fontId="53" fillId="13" borderId="3" xfId="8" applyNumberFormat="1" applyFont="1" applyFill="1" applyAlignment="1">
      <alignment horizontal="right" vertical="center"/>
    </xf>
    <xf numFmtId="164" fontId="53" fillId="0" borderId="3" xfId="8" applyNumberFormat="1" applyFont="1" applyFill="1" applyAlignment="1">
      <alignment horizontal="right" vertical="center"/>
    </xf>
    <xf numFmtId="164" fontId="53" fillId="3" borderId="3" xfId="8" applyNumberFormat="1" applyFont="1" applyFill="1" applyAlignment="1">
      <alignment horizontal="right" vertical="center"/>
    </xf>
    <xf numFmtId="0" fontId="6" fillId="0" borderId="2" xfId="3" applyAlignment="1">
      <alignment horizontal="right" vertical="center"/>
    </xf>
    <xf numFmtId="0" fontId="7" fillId="3" borderId="8" xfId="5" applyNumberFormat="1" applyBorder="1" applyAlignment="1">
      <alignment horizontal="right" vertical="center"/>
    </xf>
    <xf numFmtId="164" fontId="7" fillId="3" borderId="5" xfId="5" applyNumberFormat="1" applyBorder="1" applyAlignment="1">
      <alignment horizontal="right" vertical="center"/>
    </xf>
    <xf numFmtId="164" fontId="7" fillId="3" borderId="30" xfId="5" applyNumberFormat="1" applyBorder="1" applyAlignment="1">
      <alignment horizontal="right" vertical="center"/>
    </xf>
    <xf numFmtId="164" fontId="6" fillId="13" borderId="5" xfId="944" applyFill="1" applyBorder="1" applyAlignment="1">
      <alignment horizontal="right" vertical="center"/>
    </xf>
    <xf numFmtId="164" fontId="6" fillId="3" borderId="30" xfId="944" applyFill="1" applyBorder="1" applyAlignment="1">
      <alignment horizontal="right" vertical="center"/>
    </xf>
    <xf numFmtId="164" fontId="6" fillId="0" borderId="2" xfId="3" applyNumberFormat="1" applyAlignment="1">
      <alignment horizontal="left" vertical="center"/>
    </xf>
    <xf numFmtId="164" fontId="6" fillId="0" borderId="2" xfId="3" applyNumberFormat="1" applyAlignment="1">
      <alignment horizontal="right" vertical="center"/>
    </xf>
    <xf numFmtId="0" fontId="91" fillId="0" borderId="0" xfId="1" quotePrefix="1" applyNumberFormat="1" applyAlignment="1">
      <alignment horizontal="left" vertical="center"/>
    </xf>
    <xf numFmtId="164" fontId="6" fillId="13" borderId="3" xfId="8" applyNumberFormat="1" applyFont="1" applyFill="1" applyAlignment="1">
      <alignment horizontal="right" vertical="center"/>
    </xf>
    <xf numFmtId="164" fontId="6" fillId="13" borderId="18" xfId="944" applyFill="1" applyBorder="1" applyAlignment="1">
      <alignment horizontal="right" vertical="center"/>
    </xf>
    <xf numFmtId="164" fontId="6" fillId="6" borderId="18" xfId="944" applyFill="1" applyBorder="1" applyAlignment="1">
      <alignment horizontal="right" vertical="center"/>
    </xf>
    <xf numFmtId="164" fontId="6" fillId="0" borderId="18" xfId="944" applyFill="1" applyBorder="1" applyAlignment="1">
      <alignment horizontal="right" vertical="center"/>
    </xf>
    <xf numFmtId="164" fontId="6" fillId="6" borderId="48" xfId="944" applyFill="1" applyBorder="1" applyAlignment="1">
      <alignment horizontal="right" vertical="center"/>
    </xf>
    <xf numFmtId="0" fontId="7" fillId="3" borderId="37" xfId="5" applyNumberFormat="1" applyBorder="1" applyAlignment="1">
      <alignment horizontal="left" vertical="center" indent="1"/>
    </xf>
    <xf numFmtId="0" fontId="6" fillId="6" borderId="34" xfId="944" applyNumberFormat="1" applyFill="1" applyAlignment="1">
      <alignment horizontal="left" vertical="center" indent="1"/>
    </xf>
    <xf numFmtId="164" fontId="6" fillId="13" borderId="34" xfId="944" applyFill="1" applyAlignment="1">
      <alignment horizontal="right" vertical="center"/>
    </xf>
    <xf numFmtId="164" fontId="6" fillId="6" borderId="34" xfId="944" applyFill="1" applyAlignment="1">
      <alignment horizontal="right" vertical="center"/>
    </xf>
    <xf numFmtId="164" fontId="6" fillId="0" borderId="34" xfId="944" applyFill="1" applyAlignment="1">
      <alignment horizontal="right" vertical="center"/>
    </xf>
    <xf numFmtId="164" fontId="6" fillId="6" borderId="41" xfId="944" applyFill="1" applyBorder="1" applyAlignment="1">
      <alignment horizontal="right" vertical="center"/>
    </xf>
    <xf numFmtId="0" fontId="7" fillId="3" borderId="29" xfId="5" applyNumberFormat="1" applyBorder="1" applyAlignment="1">
      <alignment horizontal="right" vertical="center"/>
    </xf>
    <xf numFmtId="0" fontId="7" fillId="3" borderId="16" xfId="5" applyNumberFormat="1" applyBorder="1" applyAlignment="1">
      <alignment horizontal="right" vertical="center"/>
    </xf>
    <xf numFmtId="164" fontId="7" fillId="3" borderId="7" xfId="5" applyNumberFormat="1" applyBorder="1" applyAlignment="1">
      <alignment horizontal="right" vertical="center"/>
    </xf>
    <xf numFmtId="9" fontId="7" fillId="3" borderId="7" xfId="5" applyNumberFormat="1" applyBorder="1" applyAlignment="1">
      <alignment horizontal="right" vertical="center"/>
    </xf>
    <xf numFmtId="9" fontId="7" fillId="3" borderId="22" xfId="5" applyNumberFormat="1" applyBorder="1" applyAlignment="1">
      <alignment horizontal="right" vertical="center"/>
    </xf>
    <xf numFmtId="9" fontId="7" fillId="13" borderId="3" xfId="5" applyNumberFormat="1" applyFill="1" applyAlignment="1">
      <alignment horizontal="right" vertical="center"/>
    </xf>
    <xf numFmtId="9" fontId="7" fillId="0" borderId="3" xfId="5" applyNumberFormat="1" applyFill="1" applyAlignment="1">
      <alignment horizontal="right" vertical="center"/>
    </xf>
    <xf numFmtId="9" fontId="7" fillId="3" borderId="3" xfId="5" applyNumberFormat="1" applyAlignment="1">
      <alignment horizontal="right" vertical="center"/>
    </xf>
    <xf numFmtId="9" fontId="7" fillId="3" borderId="8" xfId="5" applyNumberFormat="1" applyBorder="1" applyAlignment="1">
      <alignment horizontal="right" vertical="center"/>
    </xf>
    <xf numFmtId="9" fontId="7" fillId="3" borderId="5" xfId="5" applyNumberFormat="1" applyBorder="1" applyAlignment="1">
      <alignment horizontal="right" vertical="center"/>
    </xf>
    <xf numFmtId="9" fontId="7" fillId="3" borderId="30" xfId="5" applyNumberFormat="1" applyBorder="1" applyAlignment="1">
      <alignment horizontal="right" vertical="center"/>
    </xf>
    <xf numFmtId="9" fontId="7" fillId="12" borderId="3" xfId="5" applyNumberFormat="1" applyFill="1" applyAlignment="1">
      <alignment horizontal="right" vertical="center"/>
    </xf>
    <xf numFmtId="164" fontId="7" fillId="12" borderId="5" xfId="5" applyNumberFormat="1" applyFill="1" applyBorder="1" applyAlignment="1">
      <alignment horizontal="right" vertical="center"/>
    </xf>
    <xf numFmtId="9" fontId="7" fillId="12" borderId="5" xfId="5" applyNumberFormat="1" applyFill="1" applyBorder="1" applyAlignment="1">
      <alignment horizontal="right" vertical="center"/>
    </xf>
    <xf numFmtId="164" fontId="7" fillId="6" borderId="3" xfId="8" applyNumberFormat="1" applyFill="1" applyAlignment="1">
      <alignment horizontal="right" vertical="center"/>
    </xf>
    <xf numFmtId="0" fontId="20" fillId="0" borderId="14" xfId="2" applyNumberFormat="1" applyFont="1" applyBorder="1">
      <alignment horizontal="right" vertical="center"/>
    </xf>
    <xf numFmtId="49" fontId="20" fillId="0" borderId="14" xfId="2" applyFont="1" applyBorder="1">
      <alignment horizontal="right" vertical="center"/>
    </xf>
    <xf numFmtId="0" fontId="20" fillId="0" borderId="0" xfId="2" applyNumberFormat="1" applyFont="1" applyBorder="1">
      <alignment horizontal="right" vertical="center"/>
    </xf>
    <xf numFmtId="37" fontId="7" fillId="3" borderId="3" xfId="8" applyNumberFormat="1" applyFill="1" applyAlignment="1">
      <alignment vertical="center"/>
    </xf>
    <xf numFmtId="37" fontId="7" fillId="13" borderId="3" xfId="5" applyNumberFormat="1" applyFill="1" applyAlignment="1">
      <alignment horizontal="right" vertical="center"/>
    </xf>
    <xf numFmtId="37" fontId="7" fillId="0" borderId="3" xfId="5" applyNumberFormat="1" applyFill="1" applyAlignment="1">
      <alignment horizontal="right" vertical="center"/>
    </xf>
    <xf numFmtId="37" fontId="6" fillId="13" borderId="3" xfId="5" applyNumberFormat="1" applyFont="1" applyFill="1" applyAlignment="1">
      <alignment horizontal="right" vertical="center"/>
    </xf>
    <xf numFmtId="37" fontId="6" fillId="0" borderId="3" xfId="5" applyNumberFormat="1" applyFont="1" applyFill="1" applyAlignment="1">
      <alignment horizontal="right" vertical="center"/>
    </xf>
    <xf numFmtId="37" fontId="6" fillId="3" borderId="3" xfId="8" applyNumberFormat="1" applyFont="1" applyFill="1" applyAlignment="1">
      <alignment horizontal="right" vertical="center"/>
    </xf>
    <xf numFmtId="37" fontId="7" fillId="3" borderId="3" xfId="8" applyNumberFormat="1" applyFill="1" applyAlignment="1">
      <alignment horizontal="right" vertical="center"/>
    </xf>
    <xf numFmtId="164" fontId="7" fillId="13" borderId="3" xfId="5" applyNumberFormat="1" applyFill="1" applyAlignment="1">
      <alignment vertical="center"/>
    </xf>
    <xf numFmtId="165" fontId="7" fillId="13" borderId="3" xfId="5" applyNumberFormat="1" applyFill="1" applyAlignment="1">
      <alignment horizontal="right" vertical="center"/>
    </xf>
    <xf numFmtId="165" fontId="7" fillId="5" borderId="0" xfId="0" applyNumberFormat="1" applyFont="1" applyFill="1" applyAlignment="1">
      <alignment horizontal="right" vertical="center"/>
    </xf>
    <xf numFmtId="171" fontId="7" fillId="13" borderId="3" xfId="5" applyNumberFormat="1" applyFill="1" applyAlignment="1">
      <alignment horizontal="right" vertical="center"/>
    </xf>
    <xf numFmtId="171" fontId="7" fillId="5" borderId="0" xfId="0" applyNumberFormat="1" applyFont="1" applyFill="1" applyAlignment="1">
      <alignment horizontal="right" vertical="center"/>
    </xf>
    <xf numFmtId="37" fontId="7" fillId="5" borderId="0" xfId="0" applyNumberFormat="1" applyFont="1" applyFill="1" applyAlignment="1">
      <alignment horizontal="right" vertical="center"/>
    </xf>
    <xf numFmtId="4" fontId="7" fillId="13" borderId="3" xfId="5" applyNumberFormat="1" applyFill="1" applyAlignment="1">
      <alignment horizontal="right" vertical="center"/>
    </xf>
    <xf numFmtId="4" fontId="46" fillId="13" borderId="3" xfId="5" applyNumberFormat="1" applyFont="1" applyFill="1" applyAlignment="1">
      <alignment horizontal="right" vertical="center"/>
    </xf>
    <xf numFmtId="172" fontId="43" fillId="13" borderId="3" xfId="5" applyNumberFormat="1" applyFont="1" applyFill="1" applyAlignment="1">
      <alignment horizontal="right" vertical="center"/>
    </xf>
    <xf numFmtId="170" fontId="0" fillId="0" borderId="0" xfId="0" applyNumberFormat="1" applyAlignment="1">
      <alignment vertical="center"/>
    </xf>
    <xf numFmtId="167" fontId="7" fillId="3" borderId="3" xfId="8" applyNumberFormat="1" applyFill="1" applyAlignment="1">
      <alignment horizontal="right" vertical="center"/>
    </xf>
    <xf numFmtId="167" fontId="7" fillId="13" borderId="3" xfId="5" applyNumberFormat="1" applyFill="1" applyAlignment="1">
      <alignment horizontal="right" vertical="center"/>
    </xf>
    <xf numFmtId="167" fontId="7" fillId="0" borderId="3" xfId="8" applyNumberFormat="1" applyFill="1" applyAlignment="1">
      <alignment horizontal="right" vertical="center"/>
    </xf>
    <xf numFmtId="0" fontId="10" fillId="0" borderId="0" xfId="6" applyAlignment="1">
      <alignment vertical="center" wrapText="1"/>
    </xf>
    <xf numFmtId="0" fontId="10" fillId="0" borderId="0" xfId="6" applyAlignment="1">
      <alignment vertical="center"/>
    </xf>
    <xf numFmtId="0" fontId="0" fillId="0" borderId="0" xfId="0" applyAlignment="1">
      <alignment vertical="center"/>
    </xf>
    <xf numFmtId="0" fontId="10" fillId="0" borderId="0" xfId="943" applyAlignment="1">
      <alignment vertical="center"/>
    </xf>
    <xf numFmtId="0" fontId="10" fillId="6" borderId="0" xfId="943" applyFill="1" applyAlignment="1">
      <alignment vertical="center"/>
    </xf>
    <xf numFmtId="0" fontId="0" fillId="6" borderId="0" xfId="0" applyFill="1" applyAlignment="1">
      <alignment vertical="center"/>
    </xf>
    <xf numFmtId="0" fontId="12" fillId="0" borderId="0" xfId="7" applyAlignment="1">
      <alignment vertical="center"/>
    </xf>
    <xf numFmtId="0" fontId="10" fillId="6" borderId="0" xfId="6" applyFill="1" applyAlignment="1">
      <alignment vertical="center" wrapText="1"/>
    </xf>
    <xf numFmtId="0" fontId="10" fillId="6" borderId="0" xfId="6" applyFill="1" applyAlignment="1">
      <alignment vertical="center"/>
    </xf>
    <xf numFmtId="0" fontId="10" fillId="0" borderId="0" xfId="6" applyAlignment="1">
      <alignment horizontal="justify" vertical="center"/>
    </xf>
    <xf numFmtId="0" fontId="27" fillId="6" borderId="0" xfId="943" applyFont="1" applyFill="1" applyAlignment="1">
      <alignment vertical="center"/>
    </xf>
    <xf numFmtId="0" fontId="29" fillId="0" borderId="0" xfId="0" applyFont="1"/>
    <xf numFmtId="0" fontId="29" fillId="0" borderId="0" xfId="0" applyFont="1" applyAlignment="1">
      <alignment horizontal="right"/>
    </xf>
    <xf numFmtId="0" fontId="34" fillId="0" borderId="80" xfId="709" applyBorder="1"/>
    <xf numFmtId="0" fontId="34" fillId="0" borderId="81" xfId="709" applyBorder="1"/>
    <xf numFmtId="0" fontId="81" fillId="0" borderId="0" xfId="7" applyNumberFormat="1" applyFont="1"/>
    <xf numFmtId="0" fontId="34" fillId="0" borderId="0" xfId="709" applyBorder="1"/>
    <xf numFmtId="0" fontId="7" fillId="0" borderId="0" xfId="0" applyFont="1"/>
    <xf numFmtId="0" fontId="29" fillId="0" borderId="0" xfId="0" applyFont="1" applyAlignment="1">
      <alignment vertical="center"/>
    </xf>
    <xf numFmtId="0" fontId="29" fillId="0" borderId="0" xfId="0" applyFont="1" applyAlignment="1">
      <alignment horizontal="right" vertical="center"/>
    </xf>
    <xf numFmtId="0" fontId="34" fillId="0" borderId="81" xfId="709" applyNumberFormat="1" applyBorder="1"/>
    <xf numFmtId="0" fontId="83" fillId="0" borderId="0" xfId="709" applyFont="1" applyAlignment="1">
      <alignment vertical="top"/>
    </xf>
    <xf numFmtId="0" fontId="60" fillId="0" borderId="0" xfId="0" applyFont="1" applyBorder="1"/>
    <xf numFmtId="166" fontId="29" fillId="0" borderId="0" xfId="5" applyNumberFormat="1" applyFont="1" applyFill="1" applyBorder="1" applyAlignment="1">
      <alignment horizontal="right"/>
    </xf>
    <xf numFmtId="164" fontId="29" fillId="0" borderId="0" xfId="5" applyNumberFormat="1" applyFont="1" applyFill="1" applyBorder="1" applyAlignment="1">
      <alignment horizontal="right"/>
    </xf>
    <xf numFmtId="164" fontId="61" fillId="0" borderId="0" xfId="5" applyNumberFormat="1" applyFont="1" applyFill="1" applyBorder="1" applyAlignment="1">
      <alignment horizontal="right"/>
    </xf>
    <xf numFmtId="0" fontId="0" fillId="0" borderId="0" xfId="0" applyBorder="1"/>
    <xf numFmtId="0" fontId="0" fillId="0" borderId="0" xfId="0" applyAlignment="1">
      <alignment vertical="center"/>
    </xf>
    <xf numFmtId="0" fontId="0" fillId="6" borderId="0" xfId="0" applyFill="1" applyAlignment="1">
      <alignment vertical="center"/>
    </xf>
    <xf numFmtId="164" fontId="7" fillId="18" borderId="0" xfId="5" applyNumberFormat="1" applyFill="1" applyBorder="1" applyAlignment="1">
      <alignment horizontal="right" vertical="center"/>
    </xf>
    <xf numFmtId="0" fontId="10" fillId="0" borderId="0" xfId="6" applyAlignment="1">
      <alignment horizontal="left" vertical="center" wrapText="1"/>
    </xf>
    <xf numFmtId="0" fontId="10" fillId="0" borderId="0" xfId="0" applyFont="1" applyAlignment="1">
      <alignment horizontal="left" vertical="center" wrapText="1"/>
    </xf>
    <xf numFmtId="0" fontId="0" fillId="0" borderId="0" xfId="0" applyAlignment="1">
      <alignment vertical="center"/>
    </xf>
    <xf numFmtId="0" fontId="10" fillId="0" borderId="0" xfId="6" applyAlignment="1">
      <alignment horizontal="left"/>
    </xf>
    <xf numFmtId="3" fontId="29" fillId="0" borderId="3" xfId="959" applyNumberFormat="1" applyFont="1" applyFill="1" applyBorder="1" applyAlignment="1">
      <alignment horizontal="right"/>
    </xf>
    <xf numFmtId="3" fontId="0" fillId="0" borderId="0" xfId="0" applyNumberFormat="1"/>
    <xf numFmtId="3" fontId="61" fillId="0" borderId="0" xfId="959" applyNumberFormat="1" applyFont="1" applyFill="1" applyBorder="1" applyAlignment="1">
      <alignment horizontal="right"/>
    </xf>
    <xf numFmtId="3" fontId="29" fillId="0" borderId="0" xfId="959" applyNumberFormat="1" applyFont="1" applyFill="1" applyBorder="1" applyAlignment="1">
      <alignment horizontal="right"/>
    </xf>
    <xf numFmtId="0" fontId="10" fillId="0" borderId="0" xfId="0" applyFont="1" applyAlignment="1">
      <alignment vertical="center" wrapText="1"/>
    </xf>
    <xf numFmtId="0" fontId="7" fillId="3" borderId="0" xfId="5" applyNumberFormat="1" applyBorder="1" applyAlignment="1">
      <alignment horizontal="left" vertical="center"/>
    </xf>
    <xf numFmtId="0" fontId="85" fillId="0" borderId="0" xfId="709" applyFont="1" applyAlignment="1">
      <alignment vertical="top"/>
    </xf>
    <xf numFmtId="0" fontId="86" fillId="0" borderId="0" xfId="709" applyFont="1" applyAlignment="1">
      <alignment vertical="top"/>
    </xf>
    <xf numFmtId="0" fontId="87" fillId="0" borderId="0" xfId="709" applyFont="1" applyAlignment="1">
      <alignment vertical="top"/>
    </xf>
    <xf numFmtId="0" fontId="88" fillId="0" borderId="0" xfId="709" applyFont="1" applyAlignment="1">
      <alignment vertical="top"/>
    </xf>
    <xf numFmtId="0" fontId="89" fillId="0" borderId="0" xfId="709" applyFont="1" applyAlignment="1">
      <alignment vertical="top"/>
    </xf>
    <xf numFmtId="0" fontId="90" fillId="0" borderId="0" xfId="709" applyFont="1" applyAlignment="1">
      <alignment vertical="top"/>
    </xf>
    <xf numFmtId="0" fontId="82" fillId="25" borderId="0" xfId="0" applyFont="1" applyFill="1" applyAlignment="1">
      <alignment horizontal="left" vertical="center" indent="1"/>
    </xf>
    <xf numFmtId="0" fontId="80" fillId="26" borderId="0" xfId="0" applyFont="1" applyFill="1" applyAlignment="1">
      <alignment horizontal="left" vertical="center" indent="1"/>
    </xf>
    <xf numFmtId="0" fontId="80" fillId="27" borderId="0" xfId="0" applyFont="1" applyFill="1" applyAlignment="1">
      <alignment horizontal="left" vertical="center" indent="1"/>
    </xf>
    <xf numFmtId="0" fontId="80" fillId="28" borderId="0" xfId="0" applyFont="1" applyFill="1" applyAlignment="1">
      <alignment horizontal="left" vertical="center" indent="1"/>
    </xf>
    <xf numFmtId="0" fontId="80" fillId="29" borderId="0" xfId="0" applyFont="1" applyFill="1" applyAlignment="1">
      <alignment horizontal="left" vertical="center" indent="1"/>
    </xf>
    <xf numFmtId="0" fontId="80" fillId="30" borderId="0" xfId="0" applyFont="1" applyFill="1" applyAlignment="1">
      <alignment horizontal="left" vertical="center" indent="1"/>
    </xf>
    <xf numFmtId="0" fontId="92" fillId="0" borderId="0" xfId="0" applyFont="1" applyAlignment="1">
      <alignment horizontal="right" vertical="center"/>
    </xf>
    <xf numFmtId="0" fontId="7" fillId="3" borderId="85" xfId="0" applyFont="1" applyFill="1" applyBorder="1" applyAlignment="1">
      <alignment vertical="center"/>
    </xf>
    <xf numFmtId="164" fontId="7" fillId="11" borderId="86" xfId="0" applyNumberFormat="1" applyFont="1" applyFill="1" applyBorder="1" applyAlignment="1">
      <alignment horizontal="right" vertical="center"/>
    </xf>
    <xf numFmtId="164" fontId="7" fillId="11" borderId="87" xfId="0" applyNumberFormat="1" applyFont="1" applyFill="1" applyBorder="1" applyAlignment="1">
      <alignment horizontal="right" vertical="center"/>
    </xf>
    <xf numFmtId="164" fontId="7" fillId="11" borderId="85" xfId="0" applyNumberFormat="1" applyFont="1" applyFill="1" applyBorder="1" applyAlignment="1">
      <alignment horizontal="right" vertical="center"/>
    </xf>
    <xf numFmtId="164" fontId="7" fillId="0" borderId="86" xfId="0" applyNumberFormat="1" applyFont="1" applyBorder="1" applyAlignment="1">
      <alignment horizontal="right" vertical="center"/>
    </xf>
    <xf numFmtId="164" fontId="7" fillId="0" borderId="85" xfId="0" applyNumberFormat="1" applyFont="1" applyBorder="1" applyAlignment="1">
      <alignment horizontal="right" vertical="center"/>
    </xf>
    <xf numFmtId="0" fontId="45" fillId="0" borderId="83" xfId="0" applyFont="1" applyBorder="1" applyAlignment="1">
      <alignment vertical="center"/>
    </xf>
    <xf numFmtId="49" fontId="54" fillId="0" borderId="88" xfId="2" applyFont="1" applyBorder="1">
      <alignment horizontal="right" vertical="center"/>
    </xf>
    <xf numFmtId="49" fontId="54" fillId="0" borderId="83" xfId="2" applyFont="1" applyBorder="1">
      <alignment horizontal="right" vertical="center"/>
    </xf>
    <xf numFmtId="0" fontId="7" fillId="0" borderId="89" xfId="5" applyNumberFormat="1" applyFill="1" applyBorder="1" applyAlignment="1">
      <alignment vertical="center"/>
    </xf>
    <xf numFmtId="0" fontId="7" fillId="0" borderId="90" xfId="5" applyNumberFormat="1" applyFill="1" applyBorder="1" applyAlignment="1">
      <alignment horizontal="right" vertical="center"/>
    </xf>
    <xf numFmtId="0" fontId="7" fillId="0" borderId="90" xfId="5" quotePrefix="1" applyNumberFormat="1" applyFill="1" applyBorder="1" applyAlignment="1">
      <alignment horizontal="right" vertical="center"/>
    </xf>
    <xf numFmtId="0" fontId="7" fillId="0" borderId="89" xfId="5" quotePrefix="1" applyNumberFormat="1" applyFill="1" applyBorder="1" applyAlignment="1">
      <alignment horizontal="right" vertical="center"/>
    </xf>
    <xf numFmtId="0" fontId="7" fillId="0" borderId="89" xfId="5" applyNumberFormat="1" applyFill="1" applyBorder="1" applyAlignment="1">
      <alignment horizontal="right" vertical="center"/>
    </xf>
    <xf numFmtId="166" fontId="95" fillId="13" borderId="91" xfId="967" applyNumberFormat="1" applyFill="1" applyAlignment="1">
      <alignment horizontal="right" vertical="center"/>
    </xf>
    <xf numFmtId="0" fontId="95" fillId="3" borderId="91" xfId="967" applyNumberFormat="1" applyAlignment="1">
      <alignment vertical="center"/>
    </xf>
    <xf numFmtId="0" fontId="95" fillId="0" borderId="91" xfId="967" applyNumberFormat="1" applyFill="1" applyAlignment="1">
      <alignment horizontal="right" vertical="center"/>
    </xf>
    <xf numFmtId="168" fontId="95" fillId="0" borderId="91" xfId="967" applyNumberFormat="1" applyFill="1" applyAlignment="1">
      <alignment horizontal="right" vertical="center"/>
    </xf>
    <xf numFmtId="165" fontId="95" fillId="13" borderId="91" xfId="967" applyNumberFormat="1" applyFill="1" applyAlignment="1">
      <alignment horizontal="right" vertical="center"/>
    </xf>
    <xf numFmtId="0" fontId="95" fillId="3" borderId="91" xfId="967" applyNumberFormat="1" applyAlignment="1">
      <alignment horizontal="right" vertical="center"/>
    </xf>
    <xf numFmtId="166" fontId="95" fillId="3" borderId="91" xfId="967" applyNumberFormat="1" applyAlignment="1">
      <alignment horizontal="right" vertical="center"/>
    </xf>
    <xf numFmtId="2" fontId="95" fillId="3" borderId="91" xfId="967" applyNumberFormat="1" applyAlignment="1">
      <alignment horizontal="right" vertical="center"/>
    </xf>
    <xf numFmtId="49" fontId="45" fillId="0" borderId="83" xfId="2" applyFont="1" applyBorder="1" applyAlignment="1">
      <alignment horizontal="left" vertical="center"/>
    </xf>
    <xf numFmtId="0" fontId="92" fillId="0" borderId="83" xfId="2" applyNumberFormat="1" applyBorder="1">
      <alignment horizontal="right" vertical="center"/>
    </xf>
    <xf numFmtId="0" fontId="54" fillId="0" borderId="83" xfId="2" applyNumberFormat="1" applyFont="1" applyBorder="1">
      <alignment horizontal="right" vertical="center"/>
    </xf>
    <xf numFmtId="0" fontId="95" fillId="6" borderId="91" xfId="967" applyNumberFormat="1" applyFill="1" applyAlignment="1">
      <alignment vertical="center"/>
    </xf>
    <xf numFmtId="164" fontId="95" fillId="13" borderId="91" xfId="967" applyNumberFormat="1" applyFill="1" applyAlignment="1">
      <alignment horizontal="right" vertical="center"/>
    </xf>
    <xf numFmtId="164" fontId="95" fillId="6" borderId="91" xfId="967" applyNumberFormat="1" applyFill="1" applyAlignment="1">
      <alignment horizontal="right" vertical="center"/>
    </xf>
    <xf numFmtId="0" fontId="54" fillId="0" borderId="88" xfId="2" applyNumberFormat="1" applyFont="1" applyBorder="1">
      <alignment horizontal="right" vertical="center"/>
    </xf>
    <xf numFmtId="49" fontId="97" fillId="0" borderId="5" xfId="2" applyFont="1" applyBorder="1" applyAlignment="1">
      <alignment horizontal="left" vertical="center"/>
    </xf>
    <xf numFmtId="0" fontId="92" fillId="0" borderId="5" xfId="2" applyNumberFormat="1" applyFont="1" applyBorder="1">
      <alignment horizontal="right" vertical="center"/>
    </xf>
    <xf numFmtId="0" fontId="29" fillId="6" borderId="92" xfId="9" applyNumberFormat="1" applyFont="1" applyFill="1" applyBorder="1" applyAlignment="1">
      <alignment vertical="center"/>
    </xf>
    <xf numFmtId="164" fontId="7" fillId="13" borderId="93" xfId="9" applyNumberFormat="1" applyFont="1" applyFill="1" applyBorder="1" applyAlignment="1">
      <alignment horizontal="right" vertical="center"/>
    </xf>
    <xf numFmtId="164" fontId="29" fillId="6" borderId="83" xfId="9" applyNumberFormat="1" applyFont="1" applyFill="1" applyBorder="1" applyAlignment="1">
      <alignment horizontal="right" vertical="center"/>
    </xf>
    <xf numFmtId="164" fontId="29" fillId="0" borderId="83" xfId="9" applyNumberFormat="1" applyFont="1" applyFill="1" applyBorder="1" applyAlignment="1">
      <alignment horizontal="right" vertical="center"/>
    </xf>
    <xf numFmtId="164" fontId="29" fillId="6" borderId="88" xfId="9" applyNumberFormat="1" applyFont="1" applyFill="1" applyBorder="1" applyAlignment="1">
      <alignment horizontal="right" vertical="center"/>
    </xf>
    <xf numFmtId="164" fontId="6" fillId="3" borderId="91" xfId="968" applyFill="1" applyAlignment="1">
      <alignment vertical="center"/>
    </xf>
    <xf numFmtId="164" fontId="6" fillId="3" borderId="91" xfId="968" applyFill="1" applyAlignment="1">
      <alignment horizontal="right" vertical="center"/>
    </xf>
    <xf numFmtId="49" fontId="95" fillId="0" borderId="91" xfId="967" applyNumberFormat="1" applyFill="1" applyAlignment="1">
      <alignment vertical="center"/>
    </xf>
    <xf numFmtId="0" fontId="6" fillId="3" borderId="91" xfId="968" applyNumberFormat="1" applyFill="1" applyAlignment="1">
      <alignment vertical="center"/>
    </xf>
    <xf numFmtId="164" fontId="6" fillId="13" borderId="91" xfId="968" applyFill="1" applyAlignment="1">
      <alignment horizontal="right" vertical="center"/>
    </xf>
    <xf numFmtId="0" fontId="95" fillId="3" borderId="91" xfId="967" applyNumberFormat="1" applyFill="1" applyAlignment="1">
      <alignment vertical="center"/>
    </xf>
    <xf numFmtId="164" fontId="95" fillId="3" borderId="91" xfId="967" applyNumberFormat="1" applyFill="1" applyAlignment="1">
      <alignment horizontal="right" vertical="center"/>
    </xf>
    <xf numFmtId="49" fontId="92" fillId="0" borderId="83" xfId="2" applyBorder="1">
      <alignment horizontal="right" vertical="center"/>
    </xf>
    <xf numFmtId="164" fontId="6" fillId="3" borderId="91" xfId="968" applyFill="1" applyAlignment="1">
      <alignment horizontal="left" vertical="center"/>
    </xf>
    <xf numFmtId="164" fontId="95" fillId="6" borderId="91" xfId="967" applyNumberFormat="1" applyFill="1" applyAlignment="1">
      <alignment horizontal="left" vertical="center"/>
    </xf>
    <xf numFmtId="9" fontId="95" fillId="13" borderId="91" xfId="967" applyNumberFormat="1" applyFill="1" applyAlignment="1">
      <alignment horizontal="right" vertical="center"/>
    </xf>
    <xf numFmtId="9" fontId="95" fillId="6" borderId="91" xfId="967" applyNumberFormat="1" applyFill="1" applyAlignment="1">
      <alignment horizontal="right" vertical="center"/>
    </xf>
    <xf numFmtId="49" fontId="54" fillId="0" borderId="94" xfId="2" applyFont="1" applyBorder="1">
      <alignment horizontal="right" vertical="center"/>
    </xf>
    <xf numFmtId="164" fontId="6" fillId="6" borderId="91" xfId="968" applyFill="1" applyAlignment="1">
      <alignment vertical="center"/>
    </xf>
    <xf numFmtId="164" fontId="6" fillId="12" borderId="91" xfId="968" applyNumberFormat="1" applyFill="1" applyAlignment="1">
      <alignment horizontal="right" vertical="center"/>
    </xf>
    <xf numFmtId="164" fontId="6" fillId="6" borderId="91" xfId="968" applyFill="1" applyAlignment="1">
      <alignment horizontal="right" vertical="center"/>
    </xf>
    <xf numFmtId="164" fontId="95" fillId="6" borderId="91" xfId="967" applyNumberFormat="1" applyFill="1" applyAlignment="1">
      <alignment vertical="center"/>
    </xf>
    <xf numFmtId="164" fontId="95" fillId="12" borderId="91" xfId="967" applyNumberFormat="1" applyFill="1" applyAlignment="1">
      <alignment horizontal="right" vertical="center"/>
    </xf>
    <xf numFmtId="0" fontId="92" fillId="6" borderId="83" xfId="2" applyNumberFormat="1" applyFill="1" applyBorder="1">
      <alignment horizontal="right" vertical="center"/>
    </xf>
    <xf numFmtId="0" fontId="20" fillId="0" borderId="83" xfId="2" applyNumberFormat="1" applyFont="1" applyBorder="1">
      <alignment horizontal="right" vertical="center"/>
    </xf>
    <xf numFmtId="167" fontId="6" fillId="13" borderId="91" xfId="968" applyNumberFormat="1" applyFill="1" applyAlignment="1">
      <alignment horizontal="right" vertical="center"/>
    </xf>
    <xf numFmtId="167" fontId="6" fillId="3" borderId="91" xfId="968" applyNumberFormat="1" applyFill="1" applyAlignment="1">
      <alignment horizontal="right" vertical="center"/>
    </xf>
    <xf numFmtId="167" fontId="95" fillId="13" borderId="91" xfId="967" applyNumberFormat="1" applyFill="1" applyAlignment="1">
      <alignment horizontal="right" vertical="center"/>
    </xf>
    <xf numFmtId="167" fontId="95" fillId="3" borderId="91" xfId="967" applyNumberFormat="1" applyFill="1" applyAlignment="1">
      <alignment horizontal="right" vertical="center"/>
    </xf>
    <xf numFmtId="0" fontId="6" fillId="6" borderId="91" xfId="968" applyNumberFormat="1" applyFill="1" applyAlignment="1">
      <alignment vertical="center"/>
    </xf>
    <xf numFmtId="37" fontId="95" fillId="13" borderId="91" xfId="967" applyNumberFormat="1" applyFill="1" applyAlignment="1">
      <alignment horizontal="right" vertical="center"/>
    </xf>
    <xf numFmtId="37" fontId="95" fillId="6" borderId="91" xfId="967" applyNumberFormat="1" applyFill="1" applyAlignment="1">
      <alignment horizontal="right" vertical="center"/>
    </xf>
    <xf numFmtId="0" fontId="95" fillId="6" borderId="91" xfId="9" applyNumberFormat="1" applyFill="1" applyAlignment="1">
      <alignment vertical="center"/>
    </xf>
    <xf numFmtId="164" fontId="95" fillId="13" borderId="91" xfId="9" applyNumberFormat="1" applyFill="1" applyAlignment="1">
      <alignment horizontal="right" vertical="center"/>
    </xf>
    <xf numFmtId="164" fontId="95" fillId="6" borderId="91" xfId="9" applyNumberFormat="1" applyFill="1" applyAlignment="1">
      <alignment horizontal="right" vertical="center"/>
    </xf>
    <xf numFmtId="49" fontId="54" fillId="0" borderId="83" xfId="2" applyFont="1" applyBorder="1" applyAlignment="1">
      <alignment horizontal="left" vertical="center"/>
    </xf>
    <xf numFmtId="49" fontId="45" fillId="0" borderId="96" xfId="960" applyFont="1" applyBorder="1" applyAlignment="1">
      <alignment horizontal="left" vertical="center"/>
    </xf>
    <xf numFmtId="0" fontId="54" fillId="0" borderId="96" xfId="960" applyNumberFormat="1" applyFont="1" applyBorder="1">
      <alignment horizontal="right" vertical="center"/>
    </xf>
    <xf numFmtId="0" fontId="54" fillId="0" borderId="95" xfId="960" applyNumberFormat="1" applyFont="1" applyBorder="1">
      <alignment horizontal="right" vertical="center"/>
    </xf>
    <xf numFmtId="20" fontId="7" fillId="0" borderId="98" xfId="5" applyNumberFormat="1" applyFill="1" applyBorder="1" applyAlignment="1">
      <alignment vertical="center" wrapText="1"/>
    </xf>
    <xf numFmtId="164" fontId="7" fillId="13" borderId="98" xfId="5" applyNumberFormat="1" applyFill="1" applyBorder="1" applyAlignment="1">
      <alignment horizontal="right" vertical="center"/>
    </xf>
    <xf numFmtId="164" fontId="7" fillId="0" borderId="98" xfId="5" applyNumberFormat="1" applyFill="1" applyBorder="1" applyAlignment="1">
      <alignment horizontal="right" vertical="center"/>
    </xf>
    <xf numFmtId="164" fontId="7" fillId="0" borderId="97" xfId="5" applyNumberFormat="1" applyFill="1" applyBorder="1" applyAlignment="1">
      <alignment horizontal="right" vertical="center"/>
    </xf>
    <xf numFmtId="0" fontId="98" fillId="0" borderId="96" xfId="960" applyNumberFormat="1" applyFont="1" applyBorder="1">
      <alignment horizontal="right" vertical="center"/>
    </xf>
    <xf numFmtId="20" fontId="99" fillId="0" borderId="99" xfId="969" applyNumberFormat="1" applyFill="1" applyAlignment="1">
      <alignment vertical="center" wrapText="1"/>
    </xf>
    <xf numFmtId="0" fontId="99" fillId="0" borderId="99" xfId="969" applyNumberFormat="1" applyFill="1" applyAlignment="1">
      <alignment horizontal="right" vertical="center"/>
    </xf>
    <xf numFmtId="20" fontId="7" fillId="0" borderId="98" xfId="5" applyNumberFormat="1" applyFill="1" applyBorder="1" applyAlignment="1">
      <alignment horizontal="left" vertical="center" wrapText="1"/>
    </xf>
    <xf numFmtId="166" fontId="7" fillId="15" borderId="98" xfId="5" applyNumberFormat="1" applyFill="1" applyBorder="1" applyAlignment="1">
      <alignment horizontal="right" vertical="center" wrapText="1"/>
    </xf>
    <xf numFmtId="0" fontId="7" fillId="0" borderId="98" xfId="5" applyNumberFormat="1" applyFill="1" applyBorder="1" applyAlignment="1">
      <alignment horizontal="right" vertical="center" wrapText="1"/>
    </xf>
    <xf numFmtId="0" fontId="7" fillId="0" borderId="97" xfId="5" applyNumberFormat="1" applyFill="1" applyBorder="1" applyAlignment="1">
      <alignment horizontal="right" vertical="center" wrapText="1"/>
    </xf>
    <xf numFmtId="164" fontId="7" fillId="15" borderId="98" xfId="5" applyNumberFormat="1" applyFill="1" applyBorder="1" applyAlignment="1">
      <alignment horizontal="right" vertical="center"/>
    </xf>
    <xf numFmtId="20" fontId="99" fillId="0" borderId="96" xfId="969" applyNumberFormat="1" applyFill="1" applyBorder="1" applyAlignment="1">
      <alignment vertical="center" wrapText="1"/>
    </xf>
    <xf numFmtId="164" fontId="99" fillId="13" borderId="96" xfId="969" applyNumberFormat="1" applyFill="1" applyBorder="1" applyAlignment="1">
      <alignment horizontal="right" vertical="center"/>
    </xf>
    <xf numFmtId="164" fontId="99" fillId="0" borderId="96" xfId="969" applyNumberFormat="1" applyFill="1" applyBorder="1" applyAlignment="1">
      <alignment horizontal="right" vertical="center"/>
    </xf>
    <xf numFmtId="49" fontId="54" fillId="0" borderId="96" xfId="960" applyFont="1" applyBorder="1" applyAlignment="1">
      <alignment horizontal="left" vertical="center"/>
    </xf>
    <xf numFmtId="166" fontId="99" fillId="13" borderId="99" xfId="969" applyNumberFormat="1" applyFill="1" applyAlignment="1">
      <alignment horizontal="right" vertical="center"/>
    </xf>
    <xf numFmtId="168" fontId="99" fillId="0" borderId="99" xfId="969" applyNumberFormat="1" applyFill="1" applyAlignment="1">
      <alignment horizontal="right" vertical="center"/>
    </xf>
    <xf numFmtId="166" fontId="7" fillId="13" borderId="98" xfId="5" applyNumberFormat="1" applyFill="1" applyBorder="1" applyAlignment="1">
      <alignment horizontal="right" vertical="center"/>
    </xf>
    <xf numFmtId="168" fontId="7" fillId="0" borderId="98" xfId="5" applyNumberFormat="1" applyFill="1" applyBorder="1" applyAlignment="1">
      <alignment horizontal="right" vertical="center"/>
    </xf>
    <xf numFmtId="0" fontId="7" fillId="0" borderId="97" xfId="5" applyNumberFormat="1" applyFill="1" applyBorder="1" applyAlignment="1">
      <alignment horizontal="right" vertical="center"/>
    </xf>
    <xf numFmtId="49" fontId="45" fillId="0" borderId="96" xfId="2" applyFont="1" applyBorder="1" applyAlignment="1">
      <alignment horizontal="left" vertical="center"/>
    </xf>
    <xf numFmtId="0" fontId="98" fillId="0" borderId="96" xfId="2" applyNumberFormat="1" applyFont="1" applyBorder="1">
      <alignment horizontal="right" vertical="center"/>
    </xf>
    <xf numFmtId="0" fontId="54" fillId="0" borderId="96" xfId="2" applyNumberFormat="1" applyFont="1" applyBorder="1">
      <alignment horizontal="right" vertical="center"/>
    </xf>
    <xf numFmtId="0" fontId="99" fillId="3" borderId="99" xfId="969" applyNumberFormat="1" applyFill="1" applyAlignment="1">
      <alignment vertical="center"/>
    </xf>
    <xf numFmtId="164" fontId="99" fillId="12" borderId="99" xfId="969" applyNumberFormat="1" applyFill="1" applyAlignment="1">
      <alignment horizontal="right" vertical="center"/>
    </xf>
    <xf numFmtId="164" fontId="99" fillId="5" borderId="99" xfId="969" applyNumberFormat="1" applyFill="1" applyAlignment="1">
      <alignment horizontal="right" vertical="center"/>
    </xf>
    <xf numFmtId="49" fontId="45" fillId="0" borderId="96" xfId="960" applyFont="1" applyBorder="1" applyAlignment="1">
      <alignment horizontal="left"/>
    </xf>
    <xf numFmtId="0" fontId="98" fillId="0" borderId="96" xfId="960" applyNumberFormat="1" applyFont="1" applyBorder="1" applyAlignment="1">
      <alignment horizontal="right"/>
    </xf>
    <xf numFmtId="20" fontId="99" fillId="0" borderId="99" xfId="969" applyNumberFormat="1" applyFill="1" applyAlignment="1">
      <alignment wrapText="1"/>
    </xf>
    <xf numFmtId="166" fontId="99" fillId="0" borderId="99" xfId="969" applyNumberFormat="1" applyFill="1" applyAlignment="1">
      <alignment horizontal="right"/>
    </xf>
    <xf numFmtId="0" fontId="101" fillId="0" borderId="96" xfId="960" applyNumberFormat="1" applyFont="1" applyBorder="1" applyAlignment="1">
      <alignment horizontal="left" vertical="center" wrapText="1"/>
    </xf>
    <xf numFmtId="0" fontId="98" fillId="0" borderId="96" xfId="960" applyNumberFormat="1" applyFont="1" applyBorder="1" applyAlignment="1">
      <alignment horizontal="right" vertical="center" wrapText="1"/>
    </xf>
    <xf numFmtId="3" fontId="98" fillId="0" borderId="96" xfId="960" applyNumberFormat="1" applyFont="1" applyBorder="1" applyAlignment="1">
      <alignment horizontal="right" vertical="center" wrapText="1"/>
    </xf>
    <xf numFmtId="164" fontId="99" fillId="0" borderId="99" xfId="969" applyNumberFormat="1" applyFill="1" applyAlignment="1">
      <alignment horizontal="right"/>
    </xf>
    <xf numFmtId="3" fontId="99" fillId="0" borderId="99" xfId="969" applyNumberFormat="1" applyFill="1" applyAlignment="1">
      <alignment horizontal="right"/>
    </xf>
    <xf numFmtId="0" fontId="98" fillId="0" borderId="0" xfId="0" applyFont="1" applyBorder="1" applyAlignment="1">
      <alignment horizontal="center"/>
    </xf>
    <xf numFmtId="0" fontId="102" fillId="0" borderId="0" xfId="0" applyFont="1" applyBorder="1"/>
    <xf numFmtId="0" fontId="98" fillId="0" borderId="96" xfId="960" applyNumberFormat="1" applyFont="1" applyBorder="1" applyAlignment="1">
      <alignment horizontal="left" wrapText="1"/>
    </xf>
    <xf numFmtId="0" fontId="98" fillId="0" borderId="96" xfId="960" applyNumberFormat="1" applyFont="1" applyBorder="1" applyAlignment="1">
      <alignment horizontal="right" wrapText="1"/>
    </xf>
    <xf numFmtId="1" fontId="54" fillId="0" borderId="96" xfId="960" applyNumberFormat="1" applyFont="1" applyBorder="1">
      <alignment horizontal="right" vertical="center"/>
    </xf>
    <xf numFmtId="20" fontId="7" fillId="0" borderId="96" xfId="5" applyNumberFormat="1" applyFill="1" applyBorder="1" applyAlignment="1">
      <alignment horizontal="left" wrapText="1" indent="2"/>
    </xf>
    <xf numFmtId="164" fontId="7" fillId="15" borderId="96" xfId="5" applyNumberFormat="1" applyFill="1" applyBorder="1" applyAlignment="1">
      <alignment horizontal="right" vertical="center"/>
    </xf>
    <xf numFmtId="164" fontId="7" fillId="0" borderId="96" xfId="5" applyNumberFormat="1" applyFill="1" applyBorder="1" applyAlignment="1">
      <alignment horizontal="right" vertical="center"/>
    </xf>
    <xf numFmtId="164" fontId="7" fillId="6" borderId="96" xfId="5" applyNumberFormat="1" applyFill="1" applyBorder="1" applyAlignment="1">
      <alignment horizontal="right" vertical="center"/>
    </xf>
    <xf numFmtId="166" fontId="7" fillId="15" borderId="96" xfId="5" applyNumberFormat="1" applyFill="1" applyBorder="1" applyAlignment="1">
      <alignment horizontal="right" vertical="center"/>
    </xf>
    <xf numFmtId="168" fontId="7" fillId="0" borderId="96" xfId="5" applyNumberFormat="1" applyFill="1" applyBorder="1" applyAlignment="1">
      <alignment horizontal="right" vertical="center"/>
    </xf>
    <xf numFmtId="49" fontId="28" fillId="0" borderId="101" xfId="961" applyFont="1" applyBorder="1" applyAlignment="1">
      <alignment horizontal="left" vertical="center"/>
    </xf>
    <xf numFmtId="0" fontId="44" fillId="0" borderId="101" xfId="961" applyNumberFormat="1" applyFont="1" applyBorder="1">
      <alignment horizontal="right" vertical="center"/>
    </xf>
    <xf numFmtId="0" fontId="44" fillId="0" borderId="100" xfId="961" applyNumberFormat="1" applyFont="1" applyBorder="1">
      <alignment horizontal="right" vertical="center"/>
    </xf>
    <xf numFmtId="20" fontId="7" fillId="0" borderId="103" xfId="5" applyNumberFormat="1" applyFill="1" applyBorder="1" applyAlignment="1">
      <alignment vertical="center" wrapText="1"/>
    </xf>
    <xf numFmtId="173" fontId="7" fillId="13" borderId="103" xfId="5" applyNumberFormat="1" applyFill="1" applyBorder="1" applyAlignment="1">
      <alignment horizontal="right" vertical="center"/>
    </xf>
    <xf numFmtId="173" fontId="7" fillId="0" borderId="103" xfId="5" applyNumberFormat="1" applyFill="1" applyBorder="1" applyAlignment="1">
      <alignment horizontal="right" vertical="center"/>
    </xf>
    <xf numFmtId="173" fontId="7" fillId="0" borderId="102" xfId="5" applyNumberFormat="1" applyFill="1" applyBorder="1" applyAlignment="1">
      <alignment horizontal="right" vertical="center"/>
    </xf>
    <xf numFmtId="0" fontId="103" fillId="0" borderId="101" xfId="961" applyNumberFormat="1" applyFont="1" applyBorder="1">
      <alignment horizontal="right" vertical="center"/>
    </xf>
    <xf numFmtId="20" fontId="7" fillId="0" borderId="103" xfId="5" applyNumberFormat="1" applyFill="1" applyBorder="1" applyAlignment="1">
      <alignment horizontal="left" vertical="center" wrapText="1"/>
    </xf>
    <xf numFmtId="164" fontId="7" fillId="15" borderId="103" xfId="5" applyNumberFormat="1" applyFill="1" applyBorder="1" applyAlignment="1">
      <alignment horizontal="right" vertical="center"/>
    </xf>
    <xf numFmtId="164" fontId="7" fillId="0" borderId="103" xfId="5" applyNumberFormat="1" applyFill="1" applyBorder="1" applyAlignment="1">
      <alignment horizontal="right" vertical="center"/>
    </xf>
    <xf numFmtId="164" fontId="7" fillId="0" borderId="102" xfId="5" applyNumberFormat="1" applyFill="1" applyBorder="1" applyAlignment="1">
      <alignment horizontal="right" vertical="center"/>
    </xf>
    <xf numFmtId="49" fontId="44" fillId="0" borderId="101" xfId="960" applyFont="1" applyBorder="1" applyAlignment="1">
      <alignment horizontal="left" vertical="center"/>
    </xf>
    <xf numFmtId="0" fontId="44" fillId="0" borderId="101" xfId="960" applyNumberFormat="1" applyFont="1" applyBorder="1">
      <alignment horizontal="right" vertical="center"/>
    </xf>
    <xf numFmtId="0" fontId="44" fillId="0" borderId="100" xfId="960" applyNumberFormat="1" applyFont="1" applyBorder="1">
      <alignment horizontal="right" vertical="center"/>
    </xf>
    <xf numFmtId="0" fontId="103" fillId="0" borderId="101" xfId="960" applyNumberFormat="1" applyFont="1" applyBorder="1">
      <alignment horizontal="right" vertical="center"/>
    </xf>
    <xf numFmtId="49" fontId="54" fillId="0" borderId="104" xfId="961" applyFont="1" applyBorder="1" applyAlignment="1">
      <alignment horizontal="left" vertical="center"/>
    </xf>
    <xf numFmtId="0" fontId="44" fillId="0" borderId="104" xfId="961" applyNumberFormat="1" applyFont="1" applyBorder="1">
      <alignment horizontal="right" vertical="center"/>
    </xf>
    <xf numFmtId="49" fontId="104" fillId="0" borderId="104" xfId="961" applyFont="1" applyBorder="1">
      <alignment horizontal="right" vertical="center"/>
    </xf>
    <xf numFmtId="0" fontId="105" fillId="6" borderId="105" xfId="962" applyNumberFormat="1" applyFill="1" applyAlignment="1">
      <alignment vertical="center"/>
    </xf>
    <xf numFmtId="3" fontId="105" fillId="13" borderId="105" xfId="962" applyNumberFormat="1" applyFill="1" applyAlignment="1">
      <alignment vertical="center"/>
    </xf>
    <xf numFmtId="164" fontId="105" fillId="6" borderId="105" xfId="962" applyNumberFormat="1" applyFill="1" applyAlignment="1">
      <alignment horizontal="right" vertical="center"/>
    </xf>
    <xf numFmtId="0" fontId="105" fillId="6" borderId="104" xfId="962" applyNumberFormat="1" applyFill="1" applyBorder="1" applyAlignment="1">
      <alignment vertical="center"/>
    </xf>
    <xf numFmtId="3" fontId="105" fillId="13" borderId="104" xfId="962" applyNumberFormat="1" applyFill="1" applyBorder="1" applyAlignment="1">
      <alignment vertical="center"/>
    </xf>
    <xf numFmtId="164" fontId="105" fillId="6" borderId="104" xfId="962" applyNumberFormat="1" applyFill="1" applyBorder="1" applyAlignment="1">
      <alignment horizontal="right" vertical="center"/>
    </xf>
    <xf numFmtId="3" fontId="105" fillId="12" borderId="104" xfId="962" applyNumberFormat="1" applyFill="1" applyBorder="1" applyAlignment="1">
      <alignment vertical="center"/>
    </xf>
    <xf numFmtId="0" fontId="7" fillId="3" borderId="107" xfId="5" applyNumberFormat="1" applyBorder="1" applyAlignment="1">
      <alignment vertical="center"/>
    </xf>
    <xf numFmtId="3" fontId="7" fillId="12" borderId="107" xfId="5" applyNumberFormat="1" applyFill="1" applyBorder="1" applyAlignment="1">
      <alignment vertical="center"/>
    </xf>
    <xf numFmtId="164" fontId="7" fillId="0" borderId="107" xfId="5" applyNumberFormat="1" applyFill="1" applyBorder="1" applyAlignment="1">
      <alignment horizontal="right" vertical="center"/>
    </xf>
    <xf numFmtId="164" fontId="7" fillId="3" borderId="107" xfId="5" applyNumberFormat="1" applyBorder="1" applyAlignment="1">
      <alignment horizontal="right" vertical="center"/>
    </xf>
    <xf numFmtId="164" fontId="7" fillId="3" borderId="107" xfId="8" applyNumberFormat="1" applyFill="1" applyBorder="1" applyAlignment="1">
      <alignment horizontal="right" vertical="center"/>
    </xf>
    <xf numFmtId="164" fontId="7" fillId="3" borderId="106" xfId="8" applyNumberFormat="1" applyFill="1" applyBorder="1" applyAlignment="1">
      <alignment horizontal="right" vertical="center"/>
    </xf>
    <xf numFmtId="0" fontId="54" fillId="0" borderId="104" xfId="961" applyNumberFormat="1" applyFont="1" applyBorder="1">
      <alignment horizontal="right" vertical="center"/>
    </xf>
    <xf numFmtId="0" fontId="7" fillId="3" borderId="104" xfId="5" applyNumberFormat="1" applyBorder="1" applyAlignment="1">
      <alignment vertical="center"/>
    </xf>
    <xf numFmtId="3" fontId="7" fillId="12" borderId="104" xfId="5" applyNumberFormat="1" applyFill="1" applyBorder="1" applyAlignment="1">
      <alignment vertical="center"/>
    </xf>
    <xf numFmtId="164" fontId="7" fillId="0" borderId="104" xfId="5" applyNumberFormat="1" applyFill="1" applyBorder="1" applyAlignment="1">
      <alignment horizontal="right" vertical="center"/>
    </xf>
    <xf numFmtId="164" fontId="7" fillId="3" borderId="104" xfId="5" applyNumberFormat="1" applyBorder="1" applyAlignment="1">
      <alignment horizontal="right" vertical="center"/>
    </xf>
    <xf numFmtId="164" fontId="7" fillId="3" borderId="104" xfId="8" applyNumberFormat="1" applyFill="1" applyBorder="1" applyAlignment="1">
      <alignment horizontal="right" vertical="center"/>
    </xf>
    <xf numFmtId="164" fontId="7" fillId="3" borderId="108" xfId="8" applyNumberFormat="1" applyFill="1" applyBorder="1" applyAlignment="1">
      <alignment horizontal="right" vertical="center"/>
    </xf>
    <xf numFmtId="164" fontId="105" fillId="6" borderId="105" xfId="962" applyNumberFormat="1" applyFill="1" applyAlignment="1">
      <alignment vertical="center"/>
    </xf>
    <xf numFmtId="164" fontId="105" fillId="13" borderId="105" xfId="962" applyNumberFormat="1" applyFill="1" applyAlignment="1">
      <alignment vertical="center"/>
    </xf>
    <xf numFmtId="164" fontId="105" fillId="12" borderId="105" xfId="962" applyNumberFormat="1" applyFill="1" applyAlignment="1">
      <alignment vertical="center"/>
    </xf>
    <xf numFmtId="0" fontId="104" fillId="0" borderId="104" xfId="961" applyNumberFormat="1" applyFont="1" applyBorder="1">
      <alignment horizontal="right" vertical="center"/>
    </xf>
    <xf numFmtId="0" fontId="7" fillId="3" borderId="3" xfId="5" applyNumberFormat="1" applyBorder="1" applyAlignment="1">
      <alignment vertical="center"/>
    </xf>
    <xf numFmtId="3" fontId="7" fillId="12" borderId="3" xfId="5" applyNumberFormat="1" applyFill="1" applyBorder="1" applyAlignment="1">
      <alignment vertical="center"/>
    </xf>
    <xf numFmtId="164" fontId="7" fillId="0" borderId="3" xfId="5" applyNumberFormat="1" applyFill="1" applyBorder="1" applyAlignment="1">
      <alignment horizontal="right" vertical="center"/>
    </xf>
    <xf numFmtId="164" fontId="7" fillId="3" borderId="3" xfId="5" applyNumberFormat="1" applyBorder="1" applyAlignment="1">
      <alignment horizontal="right" vertical="center"/>
    </xf>
    <xf numFmtId="164" fontId="7" fillId="3" borderId="3" xfId="8" applyNumberFormat="1" applyFill="1" applyBorder="1" applyAlignment="1">
      <alignment horizontal="right" vertical="center"/>
    </xf>
    <xf numFmtId="164" fontId="32" fillId="6" borderId="105" xfId="962" applyNumberFormat="1" applyFont="1" applyFill="1" applyAlignment="1">
      <alignment horizontal="right" vertical="center"/>
    </xf>
    <xf numFmtId="164" fontId="32" fillId="0" borderId="0" xfId="962" applyNumberFormat="1" applyFont="1" applyFill="1" applyBorder="1" applyAlignment="1">
      <alignment horizontal="right" vertical="center"/>
    </xf>
    <xf numFmtId="164" fontId="29" fillId="0" borderId="3" xfId="5" applyNumberFormat="1" applyFont="1" applyFill="1" applyAlignment="1">
      <alignment horizontal="right" vertical="center"/>
    </xf>
    <xf numFmtId="164" fontId="29" fillId="3" borderId="8" xfId="8" applyNumberFormat="1" applyFont="1" applyFill="1" applyBorder="1" applyAlignment="1">
      <alignment horizontal="right" vertical="center"/>
    </xf>
    <xf numFmtId="164" fontId="29" fillId="0" borderId="104" xfId="5" applyNumberFormat="1" applyFont="1" applyFill="1" applyBorder="1" applyAlignment="1">
      <alignment horizontal="right" vertical="center"/>
    </xf>
    <xf numFmtId="164" fontId="29" fillId="3" borderId="104" xfId="5" applyNumberFormat="1" applyFont="1" applyBorder="1" applyAlignment="1">
      <alignment horizontal="right" vertical="center"/>
    </xf>
    <xf numFmtId="164" fontId="29" fillId="3" borderId="104" xfId="8" applyNumberFormat="1" applyFont="1" applyFill="1" applyBorder="1" applyAlignment="1">
      <alignment horizontal="right" vertical="center"/>
    </xf>
    <xf numFmtId="164" fontId="29" fillId="3" borderId="108" xfId="8" applyNumberFormat="1" applyFont="1" applyFill="1" applyBorder="1" applyAlignment="1">
      <alignment horizontal="right" vertical="center"/>
    </xf>
    <xf numFmtId="164" fontId="32" fillId="6" borderId="104" xfId="962" applyNumberFormat="1" applyFont="1" applyFill="1" applyBorder="1" applyAlignment="1">
      <alignment horizontal="right" vertical="center"/>
    </xf>
    <xf numFmtId="0" fontId="10" fillId="0" borderId="0" xfId="943" applyFont="1" applyAlignment="1">
      <alignment vertical="center"/>
    </xf>
    <xf numFmtId="164" fontId="29" fillId="0" borderId="107" xfId="5" applyNumberFormat="1" applyFont="1" applyFill="1" applyBorder="1" applyAlignment="1">
      <alignment horizontal="right" vertical="center"/>
    </xf>
    <xf numFmtId="164" fontId="29" fillId="3" borderId="107" xfId="5" applyNumberFormat="1" applyFont="1" applyBorder="1" applyAlignment="1">
      <alignment horizontal="right" vertical="center"/>
    </xf>
    <xf numFmtId="164" fontId="29" fillId="3" borderId="107" xfId="8" applyNumberFormat="1" applyFont="1" applyFill="1" applyBorder="1" applyAlignment="1">
      <alignment horizontal="right" vertical="center"/>
    </xf>
    <xf numFmtId="164" fontId="29" fillId="3" borderId="106" xfId="8" applyNumberFormat="1" applyFont="1" applyFill="1" applyBorder="1" applyAlignment="1">
      <alignment horizontal="right" vertical="center"/>
    </xf>
    <xf numFmtId="0" fontId="104" fillId="0" borderId="69" xfId="961" applyNumberFormat="1" applyFont="1" applyBorder="1">
      <alignment horizontal="right" vertical="center"/>
    </xf>
    <xf numFmtId="49" fontId="45" fillId="0" borderId="104" xfId="961" applyFont="1" applyBorder="1" applyAlignment="1">
      <alignment horizontal="left" vertical="center"/>
    </xf>
    <xf numFmtId="0" fontId="0" fillId="3" borderId="0" xfId="0" applyFill="1" applyAlignment="1">
      <alignment vertical="center"/>
    </xf>
    <xf numFmtId="0" fontId="0" fillId="12" borderId="0" xfId="0" applyFill="1" applyAlignment="1">
      <alignment vertical="center"/>
    </xf>
    <xf numFmtId="0" fontId="0" fillId="3" borderId="0" xfId="0" applyFill="1" applyAlignment="1">
      <alignment horizontal="right" vertical="center"/>
    </xf>
    <xf numFmtId="164" fontId="7" fillId="3" borderId="3" xfId="706" applyFont="1" applyFill="1" applyBorder="1" applyAlignment="1">
      <alignment vertical="center"/>
    </xf>
    <xf numFmtId="164" fontId="7" fillId="12" borderId="3" xfId="706" applyFont="1" applyFill="1" applyBorder="1" applyAlignment="1">
      <alignment horizontal="right" vertical="center"/>
    </xf>
    <xf numFmtId="164" fontId="7" fillId="3" borderId="3" xfId="706" applyFont="1" applyFill="1" applyBorder="1" applyAlignment="1">
      <alignment horizontal="right" vertical="center"/>
    </xf>
    <xf numFmtId="164" fontId="7" fillId="3" borderId="8" xfId="706" applyFont="1" applyFill="1" applyBorder="1" applyAlignment="1">
      <alignment horizontal="right" vertical="center"/>
    </xf>
    <xf numFmtId="0" fontId="0" fillId="3" borderId="105" xfId="0" applyFill="1" applyBorder="1" applyAlignment="1">
      <alignment vertical="center"/>
    </xf>
    <xf numFmtId="0" fontId="0" fillId="12" borderId="105" xfId="0" applyFill="1" applyBorder="1" applyAlignment="1">
      <alignment horizontal="right" vertical="center"/>
    </xf>
    <xf numFmtId="0" fontId="0" fillId="3" borderId="105" xfId="0" applyFill="1" applyBorder="1" applyAlignment="1">
      <alignment horizontal="right" vertical="center"/>
    </xf>
    <xf numFmtId="49" fontId="105" fillId="3" borderId="105" xfId="962" applyFill="1" applyAlignment="1">
      <alignment horizontal="left" vertical="center"/>
    </xf>
    <xf numFmtId="49" fontId="105" fillId="3" borderId="105" xfId="962" applyFill="1" applyBorder="1" applyAlignment="1">
      <alignment horizontal="left" vertical="center"/>
    </xf>
    <xf numFmtId="3" fontId="105" fillId="12" borderId="105" xfId="962" applyNumberFormat="1" applyFill="1" applyBorder="1" applyAlignment="1">
      <alignment horizontal="right" vertical="center"/>
    </xf>
    <xf numFmtId="3" fontId="105" fillId="3" borderId="105" xfId="962" applyNumberFormat="1" applyFill="1" applyBorder="1" applyAlignment="1">
      <alignment horizontal="right" vertical="center"/>
    </xf>
    <xf numFmtId="164" fontId="7" fillId="12" borderId="107" xfId="5" applyNumberFormat="1" applyFill="1" applyBorder="1" applyAlignment="1">
      <alignment horizontal="right" vertical="center"/>
    </xf>
    <xf numFmtId="164" fontId="6" fillId="3" borderId="110" xfId="706" applyFill="1" applyBorder="1" applyAlignment="1">
      <alignment vertical="center"/>
    </xf>
    <xf numFmtId="164" fontId="6" fillId="12" borderId="110" xfId="706" applyFill="1" applyBorder="1" applyAlignment="1">
      <alignment horizontal="right" vertical="center"/>
    </xf>
    <xf numFmtId="164" fontId="6" fillId="3" borderId="110" xfId="706" applyFill="1" applyBorder="1" applyAlignment="1">
      <alignment horizontal="right" vertical="center"/>
    </xf>
    <xf numFmtId="164" fontId="6" fillId="3" borderId="109" xfId="706" applyFill="1" applyBorder="1" applyAlignment="1">
      <alignment horizontal="right" vertical="center"/>
    </xf>
    <xf numFmtId="164" fontId="6" fillId="3" borderId="105" xfId="970" applyFill="1" applyBorder="1" applyAlignment="1">
      <alignment vertical="center"/>
    </xf>
    <xf numFmtId="164" fontId="6" fillId="12" borderId="105" xfId="970" applyFill="1" applyBorder="1" applyAlignment="1">
      <alignment horizontal="right" vertical="center"/>
    </xf>
    <xf numFmtId="164" fontId="6" fillId="3" borderId="105" xfId="970" applyFill="1" applyBorder="1" applyAlignment="1">
      <alignment horizontal="right" vertical="center"/>
    </xf>
    <xf numFmtId="49" fontId="105" fillId="0" borderId="105" xfId="962" applyFill="1" applyAlignment="1">
      <alignment horizontal="left" vertical="center"/>
    </xf>
    <xf numFmtId="164" fontId="7" fillId="3" borderId="0" xfId="5" quotePrefix="1" applyNumberFormat="1" applyBorder="1" applyAlignment="1">
      <alignment horizontal="right" vertical="center"/>
    </xf>
    <xf numFmtId="164" fontId="7" fillId="3" borderId="0" xfId="8" quotePrefix="1" applyNumberFormat="1" applyFill="1" applyBorder="1" applyAlignment="1">
      <alignment horizontal="right" vertical="center"/>
    </xf>
    <xf numFmtId="164" fontId="7" fillId="3" borderId="14" xfId="8" quotePrefix="1" applyNumberFormat="1" applyFill="1" applyBorder="1" applyAlignment="1">
      <alignment horizontal="right" vertical="center"/>
    </xf>
    <xf numFmtId="49" fontId="105" fillId="0" borderId="105" xfId="962" applyFill="1" applyBorder="1" applyAlignment="1">
      <alignment horizontal="left" vertical="center"/>
    </xf>
    <xf numFmtId="3" fontId="105" fillId="11" borderId="105" xfId="962" applyNumberFormat="1" applyFill="1" applyBorder="1" applyAlignment="1">
      <alignment horizontal="right" vertical="center"/>
    </xf>
    <xf numFmtId="3" fontId="105" fillId="0" borderId="105" xfId="962" applyNumberFormat="1" applyFill="1" applyBorder="1" applyAlignment="1">
      <alignment horizontal="right" vertical="center"/>
    </xf>
    <xf numFmtId="49" fontId="7" fillId="11" borderId="107" xfId="4" applyFill="1" applyBorder="1">
      <alignment horizontal="right" vertical="center"/>
    </xf>
    <xf numFmtId="0" fontId="7" fillId="11" borderId="0" xfId="4" applyNumberFormat="1" applyFill="1" applyBorder="1">
      <alignment horizontal="right" vertical="center"/>
    </xf>
    <xf numFmtId="49" fontId="7" fillId="3" borderId="0" xfId="5" applyNumberFormat="1" applyBorder="1" applyAlignment="1">
      <alignment vertical="center"/>
    </xf>
    <xf numFmtId="0" fontId="7" fillId="12" borderId="0" xfId="5" applyNumberFormat="1" applyFill="1" applyBorder="1" applyAlignment="1">
      <alignment horizontal="right" vertical="center"/>
    </xf>
    <xf numFmtId="0" fontId="44" fillId="0" borderId="0" xfId="961" applyNumberFormat="1" applyFont="1" applyBorder="1">
      <alignment horizontal="right" vertical="center"/>
    </xf>
    <xf numFmtId="164" fontId="6" fillId="3" borderId="105" xfId="706" applyFill="1" applyBorder="1" applyAlignment="1">
      <alignment vertical="center"/>
    </xf>
    <xf numFmtId="164" fontId="6" fillId="12" borderId="105" xfId="706" applyFill="1" applyBorder="1" applyAlignment="1">
      <alignment horizontal="right" vertical="center"/>
    </xf>
    <xf numFmtId="164" fontId="6" fillId="3" borderId="105" xfId="706" applyFill="1" applyBorder="1" applyAlignment="1">
      <alignment horizontal="right" vertical="center"/>
    </xf>
    <xf numFmtId="0" fontId="104" fillId="0" borderId="0" xfId="961" applyNumberFormat="1" applyFont="1" applyBorder="1">
      <alignment horizontal="right" vertical="center"/>
    </xf>
    <xf numFmtId="49" fontId="67" fillId="0" borderId="104" xfId="961" applyFont="1" applyBorder="1" applyAlignment="1">
      <alignment horizontal="left" vertical="center"/>
    </xf>
    <xf numFmtId="49" fontId="54" fillId="0" borderId="104" xfId="961" applyFont="1" applyBorder="1">
      <alignment horizontal="right" vertical="center"/>
    </xf>
    <xf numFmtId="0" fontId="44" fillId="6" borderId="104" xfId="961" applyNumberFormat="1" applyFont="1" applyFill="1" applyBorder="1">
      <alignment horizontal="right" vertical="center"/>
    </xf>
    <xf numFmtId="49" fontId="44" fillId="0" borderId="104" xfId="961" applyFont="1" applyBorder="1">
      <alignment horizontal="right" vertical="center"/>
    </xf>
    <xf numFmtId="164" fontId="7" fillId="12" borderId="104" xfId="5" applyNumberFormat="1" applyFill="1" applyBorder="1" applyAlignment="1">
      <alignment horizontal="right" vertical="center"/>
    </xf>
    <xf numFmtId="164" fontId="7" fillId="3" borderId="108" xfId="5" applyNumberFormat="1" applyBorder="1" applyAlignment="1">
      <alignment horizontal="right" vertical="center"/>
    </xf>
    <xf numFmtId="168" fontId="7" fillId="12" borderId="104" xfId="5" applyNumberFormat="1" applyFill="1" applyBorder="1" applyAlignment="1">
      <alignment horizontal="right" vertical="center"/>
    </xf>
    <xf numFmtId="168" fontId="7" fillId="3" borderId="104" xfId="5" applyNumberFormat="1" applyBorder="1" applyAlignment="1">
      <alignment horizontal="right" vertical="center"/>
    </xf>
    <xf numFmtId="168" fontId="7" fillId="3" borderId="108" xfId="5" applyNumberFormat="1" applyBorder="1" applyAlignment="1">
      <alignment horizontal="right" vertical="center"/>
    </xf>
    <xf numFmtId="49" fontId="28" fillId="0" borderId="104" xfId="961" applyFont="1" applyBorder="1" applyAlignment="1">
      <alignment horizontal="left" vertical="center"/>
    </xf>
    <xf numFmtId="0" fontId="7" fillId="0" borderId="104" xfId="3" applyNumberFormat="1" applyFont="1" applyBorder="1" applyAlignment="1">
      <alignment vertical="center"/>
    </xf>
    <xf numFmtId="0" fontId="7" fillId="12" borderId="104" xfId="3" applyNumberFormat="1" applyFont="1" applyFill="1" applyBorder="1" applyAlignment="1">
      <alignment horizontal="right" vertical="center"/>
    </xf>
    <xf numFmtId="168" fontId="7" fillId="0" borderId="104" xfId="3" applyNumberFormat="1" applyFont="1" applyBorder="1" applyAlignment="1">
      <alignment horizontal="right" vertical="center"/>
    </xf>
    <xf numFmtId="0" fontId="7" fillId="6" borderId="104" xfId="3" applyNumberFormat="1" applyFont="1" applyFill="1" applyBorder="1" applyAlignment="1">
      <alignment horizontal="right" vertical="center"/>
    </xf>
    <xf numFmtId="0" fontId="7" fillId="3" borderId="104" xfId="706" applyNumberFormat="1" applyFont="1" applyFill="1" applyBorder="1" applyAlignment="1">
      <alignment horizontal="right" vertical="center"/>
    </xf>
    <xf numFmtId="0" fontId="7" fillId="0" borderId="108" xfId="706" applyNumberFormat="1" applyFont="1" applyFill="1" applyBorder="1" applyAlignment="1">
      <alignment horizontal="right" vertical="center"/>
    </xf>
    <xf numFmtId="0" fontId="7" fillId="0" borderId="111" xfId="3" applyNumberFormat="1" applyFont="1" applyBorder="1" applyAlignment="1">
      <alignment horizontal="left" vertical="center"/>
    </xf>
    <xf numFmtId="168" fontId="7" fillId="13" borderId="111" xfId="3" applyNumberFormat="1" applyFont="1" applyFill="1" applyBorder="1" applyAlignment="1">
      <alignment horizontal="right" vertical="center"/>
    </xf>
    <xf numFmtId="0" fontId="7" fillId="0" borderId="111" xfId="3" applyNumberFormat="1" applyFont="1" applyBorder="1" applyAlignment="1">
      <alignment horizontal="right" vertical="center"/>
    </xf>
    <xf numFmtId="0" fontId="7" fillId="6" borderId="111" xfId="3" applyNumberFormat="1" applyFont="1" applyFill="1" applyBorder="1" applyAlignment="1">
      <alignment horizontal="right" vertical="center"/>
    </xf>
    <xf numFmtId="0" fontId="7" fillId="3" borderId="111" xfId="706" applyNumberFormat="1" applyFont="1" applyFill="1" applyBorder="1" applyAlignment="1">
      <alignment horizontal="right" vertical="center"/>
    </xf>
    <xf numFmtId="0" fontId="7" fillId="3" borderId="112" xfId="706" applyNumberFormat="1" applyFont="1" applyFill="1" applyBorder="1" applyAlignment="1">
      <alignment horizontal="right" vertical="center"/>
    </xf>
    <xf numFmtId="0" fontId="104" fillId="6" borderId="104" xfId="961" applyNumberFormat="1" applyFont="1" applyFill="1" applyBorder="1">
      <alignment horizontal="right" vertical="center"/>
    </xf>
    <xf numFmtId="49" fontId="44" fillId="0" borderId="0" xfId="961" applyFont="1" applyBorder="1" applyAlignment="1">
      <alignment vertical="center"/>
    </xf>
    <xf numFmtId="49" fontId="44" fillId="0" borderId="0" xfId="961" applyFont="1" applyBorder="1" applyAlignment="1">
      <alignment horizontal="right" vertical="center" wrapText="1"/>
    </xf>
    <xf numFmtId="49" fontId="44" fillId="0" borderId="0" xfId="961" applyFont="1" applyBorder="1">
      <alignment horizontal="right" vertical="center"/>
    </xf>
    <xf numFmtId="49" fontId="7" fillId="3" borderId="23" xfId="5" applyNumberFormat="1" applyBorder="1" applyAlignment="1">
      <alignment horizontal="left" vertical="center"/>
    </xf>
    <xf numFmtId="164" fontId="7" fillId="12" borderId="23" xfId="8" applyNumberFormat="1" applyFill="1" applyBorder="1" applyAlignment="1">
      <alignment horizontal="right" vertical="center"/>
    </xf>
    <xf numFmtId="49" fontId="6" fillId="3" borderId="105" xfId="962" applyFont="1" applyFill="1" applyBorder="1" applyAlignment="1">
      <alignment vertical="center"/>
    </xf>
    <xf numFmtId="164" fontId="6" fillId="3" borderId="105" xfId="962" applyNumberFormat="1" applyFont="1" applyFill="1" applyBorder="1" applyAlignment="1">
      <alignment horizontal="right" vertical="center"/>
    </xf>
    <xf numFmtId="164" fontId="6" fillId="12" borderId="105" xfId="962" applyNumberFormat="1" applyFont="1" applyFill="1" applyBorder="1" applyAlignment="1">
      <alignment horizontal="right" vertical="center"/>
    </xf>
    <xf numFmtId="49" fontId="67" fillId="0" borderId="104" xfId="961" applyFont="1" applyBorder="1">
      <alignment horizontal="right" vertical="center"/>
    </xf>
    <xf numFmtId="164" fontId="67" fillId="0" borderId="104" xfId="961" applyNumberFormat="1" applyFont="1" applyBorder="1" applyAlignment="1">
      <alignment horizontal="left" vertical="center"/>
    </xf>
    <xf numFmtId="49" fontId="105" fillId="3" borderId="105" xfId="962" applyFill="1" applyAlignment="1">
      <alignment vertical="center"/>
    </xf>
    <xf numFmtId="164" fontId="105" fillId="3" borderId="105" xfId="962" applyNumberFormat="1" applyFill="1" applyAlignment="1">
      <alignment horizontal="right" vertical="center"/>
    </xf>
    <xf numFmtId="164" fontId="105" fillId="12" borderId="105" xfId="962" applyNumberFormat="1" applyFill="1" applyAlignment="1">
      <alignment horizontal="right" vertical="center"/>
    </xf>
    <xf numFmtId="164" fontId="6" fillId="3" borderId="105" xfId="706" applyFill="1" applyBorder="1" applyAlignment="1">
      <alignment horizontal="left" vertical="center"/>
    </xf>
    <xf numFmtId="49" fontId="6" fillId="6" borderId="105" xfId="962" applyFont="1" applyFill="1" applyBorder="1" applyAlignment="1">
      <alignment horizontal="left" vertical="center"/>
    </xf>
    <xf numFmtId="164" fontId="6" fillId="6" borderId="105" xfId="962" applyNumberFormat="1" applyFont="1" applyFill="1" applyBorder="1" applyAlignment="1">
      <alignment horizontal="right" vertical="center"/>
    </xf>
    <xf numFmtId="164" fontId="7" fillId="6" borderId="105" xfId="962" applyNumberFormat="1" applyFont="1" applyFill="1" applyBorder="1" applyAlignment="1">
      <alignment horizontal="right" vertical="center"/>
    </xf>
    <xf numFmtId="49" fontId="105" fillId="6" borderId="105" xfId="962" applyFill="1" applyAlignment="1">
      <alignment horizontal="left" vertical="center"/>
    </xf>
    <xf numFmtId="49" fontId="54" fillId="0" borderId="104" xfId="961" applyFont="1" applyBorder="1" applyAlignment="1">
      <alignment vertical="center"/>
    </xf>
    <xf numFmtId="49" fontId="54" fillId="0" borderId="104" xfId="961" applyFont="1" applyBorder="1" applyAlignment="1">
      <alignment horizontal="right" vertical="center" wrapText="1"/>
    </xf>
    <xf numFmtId="49" fontId="54" fillId="0" borderId="0" xfId="961" applyFont="1" applyBorder="1" applyAlignment="1">
      <alignment vertical="center"/>
    </xf>
    <xf numFmtId="49" fontId="54" fillId="0" borderId="0" xfId="961" applyFont="1" applyBorder="1" applyAlignment="1">
      <alignment horizontal="right" vertical="center" wrapText="1"/>
    </xf>
    <xf numFmtId="49" fontId="54" fillId="0" borderId="0" xfId="961" applyFont="1" applyBorder="1">
      <alignment horizontal="right" vertical="center"/>
    </xf>
    <xf numFmtId="49" fontId="6" fillId="0" borderId="105" xfId="3" applyNumberFormat="1" applyBorder="1" applyAlignment="1">
      <alignment horizontal="left" vertical="center"/>
    </xf>
    <xf numFmtId="164" fontId="6" fillId="0" borderId="105" xfId="3" applyNumberFormat="1" applyBorder="1" applyAlignment="1">
      <alignment horizontal="right" vertical="center"/>
    </xf>
    <xf numFmtId="164" fontId="23" fillId="0" borderId="105" xfId="961" applyNumberFormat="1" applyBorder="1">
      <alignment horizontal="right" vertical="center"/>
    </xf>
    <xf numFmtId="164" fontId="105" fillId="0" borderId="105" xfId="962" applyNumberFormat="1" applyFill="1" applyAlignment="1">
      <alignment horizontal="right" vertical="center"/>
    </xf>
    <xf numFmtId="49" fontId="105" fillId="3" borderId="0" xfId="962" applyFont="1" applyFill="1" applyBorder="1" applyAlignment="1">
      <alignment horizontal="left" vertical="center"/>
    </xf>
    <xf numFmtId="164" fontId="105" fillId="3" borderId="0" xfId="962" applyNumberFormat="1" applyFont="1" applyFill="1" applyBorder="1" applyAlignment="1">
      <alignment horizontal="right" vertical="center"/>
    </xf>
    <xf numFmtId="164" fontId="105" fillId="12" borderId="0" xfId="962" applyNumberFormat="1" applyFont="1" applyFill="1" applyBorder="1" applyAlignment="1">
      <alignment horizontal="right" vertical="center"/>
    </xf>
    <xf numFmtId="164" fontId="7" fillId="12" borderId="107" xfId="8" applyNumberFormat="1" applyFill="1" applyBorder="1" applyAlignment="1">
      <alignment horizontal="right" vertical="center"/>
    </xf>
    <xf numFmtId="49" fontId="44" fillId="0" borderId="104" xfId="961" applyFont="1" applyBorder="1" applyAlignment="1">
      <alignment horizontal="centerContinuous" vertical="center"/>
    </xf>
    <xf numFmtId="49" fontId="44" fillId="6" borderId="104" xfId="961" applyFont="1" applyFill="1" applyBorder="1" applyAlignment="1">
      <alignment horizontal="centerContinuous" vertical="center"/>
    </xf>
    <xf numFmtId="49" fontId="44" fillId="6" borderId="104" xfId="961" applyFont="1" applyFill="1" applyBorder="1">
      <alignment horizontal="right" vertical="center"/>
    </xf>
    <xf numFmtId="164" fontId="7" fillId="3" borderId="113" xfId="5" applyNumberFormat="1" applyBorder="1" applyAlignment="1">
      <alignment horizontal="right" vertical="center"/>
    </xf>
    <xf numFmtId="164" fontId="7" fillId="12" borderId="23" xfId="4" applyNumberFormat="1" applyFill="1" applyBorder="1">
      <alignment horizontal="right" vertical="center"/>
    </xf>
    <xf numFmtId="49" fontId="105" fillId="3" borderId="105" xfId="962" applyFont="1" applyFill="1" applyBorder="1" applyAlignment="1">
      <alignment horizontal="left" vertical="center"/>
    </xf>
    <xf numFmtId="164" fontId="105" fillId="3" borderId="105" xfId="962" applyNumberFormat="1" applyFont="1" applyFill="1" applyBorder="1" applyAlignment="1">
      <alignment horizontal="right" vertical="center"/>
    </xf>
    <xf numFmtId="164" fontId="105" fillId="12" borderId="105" xfId="962" applyNumberFormat="1" applyFont="1" applyFill="1" applyBorder="1" applyAlignment="1">
      <alignment horizontal="right" vertical="center"/>
    </xf>
    <xf numFmtId="164" fontId="106" fillId="3" borderId="105" xfId="962" applyNumberFormat="1" applyFont="1" applyFill="1" applyBorder="1" applyAlignment="1">
      <alignment horizontal="right" vertical="center"/>
    </xf>
    <xf numFmtId="49" fontId="54" fillId="0" borderId="104" xfId="961" applyFont="1" applyBorder="1" applyAlignment="1">
      <alignment horizontal="centerContinuous" vertical="center"/>
    </xf>
    <xf numFmtId="49" fontId="54" fillId="6" borderId="104" xfId="961" applyFont="1" applyFill="1" applyBorder="1" applyAlignment="1">
      <alignment horizontal="centerContinuous" vertical="center"/>
    </xf>
    <xf numFmtId="49" fontId="54" fillId="6" borderId="104" xfId="961" applyFont="1" applyFill="1" applyBorder="1">
      <alignment horizontal="right" vertical="center"/>
    </xf>
    <xf numFmtId="164" fontId="6" fillId="3" borderId="114" xfId="706" applyFill="1" applyBorder="1" applyAlignment="1">
      <alignment horizontal="right" vertical="center"/>
    </xf>
    <xf numFmtId="0" fontId="6" fillId="0" borderId="105" xfId="3" applyNumberFormat="1" applyBorder="1" applyAlignment="1">
      <alignment vertical="center"/>
    </xf>
    <xf numFmtId="164" fontId="6" fillId="0" borderId="105" xfId="3" applyNumberFormat="1" applyBorder="1" applyAlignment="1">
      <alignment vertical="center"/>
    </xf>
    <xf numFmtId="164" fontId="7" fillId="12" borderId="105" xfId="5" applyNumberFormat="1" applyFill="1" applyBorder="1" applyAlignment="1">
      <alignment horizontal="right" vertical="center"/>
    </xf>
    <xf numFmtId="164" fontId="7" fillId="3" borderId="105" xfId="5" applyNumberFormat="1" applyBorder="1" applyAlignment="1">
      <alignment horizontal="right" vertical="center"/>
    </xf>
    <xf numFmtId="0" fontId="7" fillId="5" borderId="23" xfId="0" applyFont="1" applyFill="1" applyBorder="1" applyAlignment="1">
      <alignment vertical="center"/>
    </xf>
    <xf numFmtId="164" fontId="7" fillId="0" borderId="23" xfId="8" applyNumberFormat="1" applyFill="1" applyBorder="1" applyAlignment="1">
      <alignment horizontal="right" vertical="center"/>
    </xf>
    <xf numFmtId="164" fontId="6" fillId="13" borderId="105" xfId="3" applyNumberFormat="1" applyFill="1" applyBorder="1" applyAlignment="1">
      <alignment vertical="center"/>
    </xf>
    <xf numFmtId="164" fontId="6" fillId="6" borderId="105" xfId="3" applyNumberFormat="1" applyFill="1" applyBorder="1" applyAlignment="1">
      <alignment vertical="center"/>
    </xf>
    <xf numFmtId="164" fontId="7" fillId="0" borderId="113" xfId="8" applyNumberFormat="1" applyFill="1" applyBorder="1" applyAlignment="1">
      <alignment horizontal="right" vertical="center"/>
    </xf>
    <xf numFmtId="0" fontId="7" fillId="5" borderId="107" xfId="0" applyFont="1" applyFill="1" applyBorder="1" applyAlignment="1">
      <alignment vertical="center"/>
    </xf>
    <xf numFmtId="164" fontId="7" fillId="0" borderId="106" xfId="8" applyNumberFormat="1" applyFill="1" applyBorder="1" applyAlignment="1">
      <alignment horizontal="right" vertical="center"/>
    </xf>
    <xf numFmtId="0" fontId="105" fillId="0" borderId="105" xfId="962" applyNumberFormat="1" applyFill="1" applyAlignment="1">
      <alignment vertical="center"/>
    </xf>
    <xf numFmtId="164" fontId="105" fillId="0" borderId="105" xfId="962" applyNumberFormat="1" applyFill="1" applyAlignment="1">
      <alignment vertical="center"/>
    </xf>
    <xf numFmtId="49" fontId="54" fillId="3" borderId="0" xfId="961" applyFont="1" applyFill="1" applyBorder="1" applyAlignment="1">
      <alignment vertical="center"/>
    </xf>
    <xf numFmtId="49" fontId="54" fillId="3" borderId="0" xfId="961" applyFont="1" applyFill="1" applyBorder="1" applyAlignment="1">
      <alignment horizontal="right" vertical="center" wrapText="1"/>
    </xf>
    <xf numFmtId="49" fontId="54" fillId="3" borderId="0" xfId="961" applyFont="1" applyFill="1" applyBorder="1">
      <alignment horizontal="right" vertical="center"/>
    </xf>
    <xf numFmtId="49" fontId="6" fillId="3" borderId="105" xfId="962" applyFont="1" applyFill="1" applyBorder="1" applyAlignment="1">
      <alignment horizontal="left" vertical="center"/>
    </xf>
    <xf numFmtId="49" fontId="23" fillId="3" borderId="105" xfId="961" applyFill="1" applyBorder="1">
      <alignment horizontal="right" vertical="center"/>
    </xf>
    <xf numFmtId="0" fontId="6" fillId="3" borderId="105" xfId="962" applyNumberFormat="1" applyFont="1" applyFill="1" applyBorder="1" applyAlignment="1">
      <alignment vertical="center"/>
    </xf>
    <xf numFmtId="0" fontId="105" fillId="3" borderId="105" xfId="962" applyNumberFormat="1" applyFont="1" applyFill="1" applyBorder="1" applyAlignment="1">
      <alignment vertical="center"/>
    </xf>
    <xf numFmtId="49" fontId="44" fillId="3" borderId="0" xfId="961" applyFont="1" applyFill="1" applyBorder="1" applyAlignment="1">
      <alignment vertical="center"/>
    </xf>
    <xf numFmtId="49" fontId="44" fillId="3" borderId="0" xfId="961" applyFont="1" applyFill="1" applyBorder="1" applyAlignment="1">
      <alignment horizontal="right" vertical="center" wrapText="1"/>
    </xf>
    <xf numFmtId="49" fontId="44" fillId="3" borderId="0" xfId="961" applyFont="1" applyFill="1" applyBorder="1">
      <alignment horizontal="right" vertical="center"/>
    </xf>
    <xf numFmtId="0" fontId="6" fillId="3" borderId="105" xfId="3" applyNumberFormat="1" applyFill="1" applyBorder="1" applyAlignment="1">
      <alignment horizontal="left" vertical="center"/>
    </xf>
    <xf numFmtId="164" fontId="6" fillId="3" borderId="105" xfId="3" applyNumberFormat="1" applyFill="1" applyBorder="1" applyAlignment="1">
      <alignment horizontal="right" vertical="center"/>
    </xf>
    <xf numFmtId="164" fontId="6" fillId="12" borderId="105" xfId="3" applyNumberFormat="1" applyFill="1" applyBorder="1" applyAlignment="1">
      <alignment horizontal="right" vertical="center"/>
    </xf>
    <xf numFmtId="164" fontId="23" fillId="3" borderId="105" xfId="961" applyNumberFormat="1" applyFill="1" applyBorder="1">
      <alignment horizontal="right" vertical="center"/>
    </xf>
    <xf numFmtId="164" fontId="23" fillId="12" borderId="105" xfId="961" applyNumberFormat="1" applyFill="1" applyBorder="1">
      <alignment horizontal="right" vertical="center"/>
    </xf>
    <xf numFmtId="0" fontId="44" fillId="3" borderId="105" xfId="961" applyNumberFormat="1" applyFont="1" applyFill="1" applyBorder="1" applyAlignment="1">
      <alignment horizontal="left" vertical="center"/>
    </xf>
    <xf numFmtId="164" fontId="44" fillId="3" borderId="105" xfId="961" applyNumberFormat="1" applyFont="1" applyFill="1" applyBorder="1">
      <alignment horizontal="right" vertical="center"/>
    </xf>
    <xf numFmtId="164" fontId="44" fillId="12" borderId="105" xfId="961" applyNumberFormat="1" applyFont="1" applyFill="1" applyBorder="1">
      <alignment horizontal="right" vertical="center"/>
    </xf>
    <xf numFmtId="0" fontId="105" fillId="3" borderId="0" xfId="962" applyNumberFormat="1" applyFont="1" applyFill="1" applyBorder="1" applyAlignment="1">
      <alignment vertical="center"/>
    </xf>
    <xf numFmtId="0" fontId="104" fillId="3" borderId="105" xfId="961" applyNumberFormat="1" applyFont="1" applyFill="1" applyBorder="1" applyAlignment="1">
      <alignment horizontal="left" vertical="center"/>
    </xf>
    <xf numFmtId="164" fontId="104" fillId="3" borderId="105" xfId="961" applyNumberFormat="1" applyFont="1" applyFill="1" applyBorder="1">
      <alignment horizontal="right" vertical="center"/>
    </xf>
    <xf numFmtId="164" fontId="104" fillId="12" borderId="105" xfId="961" applyNumberFormat="1" applyFont="1" applyFill="1" applyBorder="1">
      <alignment horizontal="right" vertical="center"/>
    </xf>
    <xf numFmtId="0" fontId="6" fillId="6" borderId="84" xfId="3" applyNumberFormat="1" applyFill="1" applyBorder="1" applyAlignment="1">
      <alignment horizontal="left" vertical="center"/>
    </xf>
    <xf numFmtId="164" fontId="23" fillId="6" borderId="84" xfId="961" applyNumberFormat="1" applyFill="1" applyBorder="1">
      <alignment horizontal="right" vertical="center"/>
    </xf>
    <xf numFmtId="49" fontId="54" fillId="6" borderId="104" xfId="961" applyFont="1" applyFill="1" applyBorder="1" applyAlignment="1">
      <alignment horizontal="right" vertical="center" wrapText="1"/>
    </xf>
    <xf numFmtId="0" fontId="6" fillId="6" borderId="2" xfId="3" applyNumberFormat="1" applyFill="1" applyBorder="1" applyAlignment="1">
      <alignment horizontal="left" vertical="center"/>
    </xf>
    <xf numFmtId="164" fontId="23" fillId="6" borderId="2" xfId="961" applyNumberFormat="1" applyFill="1" applyBorder="1">
      <alignment horizontal="right" vertical="center"/>
    </xf>
    <xf numFmtId="0" fontId="44" fillId="6" borderId="2" xfId="961" applyNumberFormat="1" applyFont="1" applyFill="1" applyBorder="1" applyAlignment="1">
      <alignment horizontal="left" vertical="center"/>
    </xf>
    <xf numFmtId="164" fontId="44" fillId="6" borderId="2" xfId="961" applyNumberFormat="1" applyFont="1" applyFill="1" applyBorder="1">
      <alignment horizontal="right" vertical="center"/>
    </xf>
    <xf numFmtId="49" fontId="6" fillId="17" borderId="105" xfId="962" applyNumberFormat="1" applyFont="1" applyFill="1" applyBorder="1" applyAlignment="1">
      <alignment vertical="center"/>
    </xf>
    <xf numFmtId="164" fontId="6" fillId="17" borderId="105" xfId="962" applyNumberFormat="1" applyFont="1" applyFill="1" applyBorder="1" applyAlignment="1">
      <alignment horizontal="right" vertical="center"/>
    </xf>
    <xf numFmtId="164" fontId="6" fillId="14" borderId="105" xfId="962" applyNumberFormat="1" applyFont="1" applyFill="1" applyBorder="1" applyAlignment="1">
      <alignment horizontal="right" vertical="center"/>
    </xf>
    <xf numFmtId="164" fontId="7" fillId="12" borderId="14" xfId="5" applyNumberFormat="1" applyFill="1" applyBorder="1" applyAlignment="1">
      <alignment horizontal="right" vertical="center"/>
    </xf>
    <xf numFmtId="164" fontId="63" fillId="6" borderId="2" xfId="961" applyNumberFormat="1" applyFont="1" applyFill="1" applyBorder="1">
      <alignment horizontal="right" vertical="center"/>
    </xf>
    <xf numFmtId="164" fontId="6" fillId="14" borderId="114" xfId="962" applyNumberFormat="1" applyFont="1" applyFill="1" applyBorder="1" applyAlignment="1">
      <alignment horizontal="right" vertical="center"/>
    </xf>
    <xf numFmtId="0" fontId="104" fillId="6" borderId="2" xfId="961" applyNumberFormat="1" applyFont="1" applyFill="1" applyBorder="1" applyAlignment="1">
      <alignment horizontal="left" vertical="center"/>
    </xf>
    <xf numFmtId="49" fontId="105" fillId="17" borderId="105" xfId="962" applyNumberFormat="1" applyFont="1" applyFill="1" applyBorder="1" applyAlignment="1">
      <alignment vertical="center"/>
    </xf>
    <xf numFmtId="164" fontId="105" fillId="17" borderId="105" xfId="962" applyNumberFormat="1" applyFont="1" applyFill="1" applyBorder="1" applyAlignment="1">
      <alignment horizontal="right" vertical="center"/>
    </xf>
    <xf numFmtId="164" fontId="105" fillId="14" borderId="105" xfId="962" applyNumberFormat="1" applyFont="1" applyFill="1" applyBorder="1" applyAlignment="1">
      <alignment horizontal="right" vertical="center"/>
    </xf>
    <xf numFmtId="164" fontId="105" fillId="14" borderId="114" xfId="962" applyNumberFormat="1" applyFont="1" applyFill="1" applyBorder="1" applyAlignment="1">
      <alignment horizontal="right" vertical="center"/>
    </xf>
    <xf numFmtId="164" fontId="105" fillId="17" borderId="105" xfId="962" applyNumberFormat="1" applyFill="1" applyAlignment="1">
      <alignment horizontal="right" vertical="center"/>
    </xf>
    <xf numFmtId="49" fontId="44" fillId="6" borderId="104" xfId="961" applyFont="1" applyFill="1" applyBorder="1" applyAlignment="1">
      <alignment horizontal="left" vertical="center"/>
    </xf>
    <xf numFmtId="49" fontId="44" fillId="6" borderId="104" xfId="961" applyFont="1" applyFill="1" applyBorder="1" applyAlignment="1">
      <alignment horizontal="right" vertical="center" wrapText="1"/>
    </xf>
    <xf numFmtId="0" fontId="104" fillId="6" borderId="105" xfId="961" applyNumberFormat="1" applyFont="1" applyFill="1" applyBorder="1" applyAlignment="1">
      <alignment horizontal="left" vertical="center"/>
    </xf>
    <xf numFmtId="164" fontId="23" fillId="6" borderId="105" xfId="961" applyNumberFormat="1" applyFill="1" applyBorder="1">
      <alignment horizontal="right" vertical="center"/>
    </xf>
    <xf numFmtId="164" fontId="105" fillId="12" borderId="114" xfId="962" applyNumberFormat="1" applyFont="1" applyFill="1" applyBorder="1" applyAlignment="1">
      <alignment horizontal="right" vertical="center"/>
    </xf>
    <xf numFmtId="164" fontId="6" fillId="18" borderId="105" xfId="706" applyFill="1" applyBorder="1" applyAlignment="1">
      <alignment horizontal="right" vertical="center"/>
    </xf>
    <xf numFmtId="0" fontId="6" fillId="17" borderId="105" xfId="962" applyNumberFormat="1" applyFont="1" applyFill="1" applyBorder="1" applyAlignment="1">
      <alignment vertical="center"/>
    </xf>
    <xf numFmtId="164" fontId="6" fillId="18" borderId="105" xfId="962" applyNumberFormat="1" applyFont="1" applyFill="1" applyBorder="1" applyAlignment="1">
      <alignment horizontal="right" vertical="center"/>
    </xf>
    <xf numFmtId="0" fontId="105" fillId="17" borderId="105" xfId="962" applyNumberFormat="1" applyFont="1" applyFill="1" applyBorder="1" applyAlignment="1">
      <alignment vertical="center"/>
    </xf>
    <xf numFmtId="164" fontId="105" fillId="18" borderId="105" xfId="962" applyNumberFormat="1" applyFont="1" applyFill="1" applyBorder="1" applyAlignment="1">
      <alignment horizontal="right" vertical="center"/>
    </xf>
    <xf numFmtId="49" fontId="54" fillId="6" borderId="104" xfId="961" applyFont="1" applyFill="1" applyBorder="1" applyAlignment="1">
      <alignment horizontal="left" vertical="center" wrapText="1"/>
    </xf>
    <xf numFmtId="0" fontId="7" fillId="3" borderId="23" xfId="5" applyNumberFormat="1" applyBorder="1" applyAlignment="1">
      <alignment horizontal="left" vertical="center"/>
    </xf>
    <xf numFmtId="164" fontId="7" fillId="18" borderId="23" xfId="8" applyNumberFormat="1" applyFill="1" applyBorder="1" applyAlignment="1">
      <alignment horizontal="right" vertical="center"/>
    </xf>
    <xf numFmtId="0" fontId="105" fillId="6" borderId="105" xfId="962" applyNumberFormat="1" applyFill="1" applyAlignment="1">
      <alignment horizontal="left" vertical="center"/>
    </xf>
    <xf numFmtId="0" fontId="105" fillId="17" borderId="105" xfId="962" applyNumberFormat="1" applyFill="1" applyAlignment="1">
      <alignment vertical="center"/>
    </xf>
    <xf numFmtId="164" fontId="105" fillId="18" borderId="105" xfId="962" applyNumberFormat="1" applyFill="1" applyAlignment="1">
      <alignment horizontal="right" vertical="center"/>
    </xf>
    <xf numFmtId="164" fontId="6" fillId="6" borderId="2" xfId="3" applyNumberFormat="1" applyFill="1" applyBorder="1" applyAlignment="1">
      <alignment horizontal="right" vertical="center"/>
    </xf>
    <xf numFmtId="0" fontId="44" fillId="6" borderId="105" xfId="961" applyNumberFormat="1" applyFont="1" applyFill="1" applyBorder="1" applyAlignment="1">
      <alignment horizontal="left" vertical="center"/>
    </xf>
    <xf numFmtId="164" fontId="44" fillId="6" borderId="105" xfId="961" applyNumberFormat="1" applyFont="1" applyFill="1" applyBorder="1">
      <alignment horizontal="right" vertical="center"/>
    </xf>
    <xf numFmtId="164" fontId="105" fillId="3" borderId="105" xfId="706" applyFont="1" applyFill="1" applyBorder="1" applyAlignment="1">
      <alignment vertical="center"/>
    </xf>
    <xf numFmtId="164" fontId="105" fillId="3" borderId="105" xfId="706" applyFont="1" applyFill="1" applyBorder="1" applyAlignment="1">
      <alignment horizontal="right" vertical="center"/>
    </xf>
    <xf numFmtId="164" fontId="105" fillId="12" borderId="105" xfId="706" applyFont="1" applyFill="1" applyBorder="1" applyAlignment="1">
      <alignment horizontal="right" vertical="center"/>
    </xf>
    <xf numFmtId="164" fontId="6" fillId="3" borderId="115" xfId="706" applyFill="1" applyBorder="1" applyAlignment="1">
      <alignment vertical="center"/>
    </xf>
    <xf numFmtId="164" fontId="6" fillId="3" borderId="115" xfId="706" applyFill="1" applyBorder="1" applyAlignment="1">
      <alignment horizontal="right" vertical="center"/>
    </xf>
    <xf numFmtId="164" fontId="6" fillId="12" borderId="115" xfId="706" applyFill="1" applyBorder="1" applyAlignment="1">
      <alignment horizontal="right" vertical="center"/>
    </xf>
    <xf numFmtId="164" fontId="104" fillId="6" borderId="105" xfId="961" applyNumberFormat="1" applyFont="1" applyFill="1" applyBorder="1">
      <alignment horizontal="right" vertical="center"/>
    </xf>
    <xf numFmtId="164" fontId="54" fillId="6" borderId="104" xfId="961" applyNumberFormat="1" applyFont="1" applyFill="1" applyBorder="1" applyAlignment="1">
      <alignment horizontal="left" vertical="center"/>
    </xf>
    <xf numFmtId="0" fontId="6" fillId="6" borderId="84" xfId="3" applyNumberFormat="1" applyFill="1" applyBorder="1" applyAlignment="1">
      <alignment vertical="center"/>
    </xf>
    <xf numFmtId="164" fontId="6" fillId="6" borderId="84" xfId="3" applyNumberFormat="1" applyFill="1" applyBorder="1" applyAlignment="1">
      <alignment horizontal="right" vertical="center"/>
    </xf>
    <xf numFmtId="164" fontId="54" fillId="6" borderId="104" xfId="961" applyNumberFormat="1" applyFont="1" applyFill="1" applyBorder="1" applyAlignment="1">
      <alignment horizontal="left" vertical="center" wrapText="1"/>
    </xf>
    <xf numFmtId="164" fontId="65" fillId="6" borderId="84" xfId="3" applyNumberFormat="1" applyFont="1" applyFill="1" applyBorder="1" applyAlignment="1">
      <alignment horizontal="right" vertical="center"/>
    </xf>
    <xf numFmtId="164" fontId="67" fillId="6" borderId="104" xfId="961" applyNumberFormat="1" applyFont="1" applyFill="1" applyBorder="1" applyAlignment="1">
      <alignment horizontal="left" vertical="center"/>
    </xf>
    <xf numFmtId="164" fontId="23" fillId="6" borderId="104" xfId="961" applyNumberFormat="1" applyFill="1" applyBorder="1">
      <alignment horizontal="right" vertical="center"/>
    </xf>
    <xf numFmtId="0" fontId="105" fillId="17" borderId="105" xfId="962" applyNumberFormat="1" applyFont="1" applyFill="1" applyBorder="1" applyAlignment="1">
      <alignment vertical="center" wrapText="1"/>
    </xf>
    <xf numFmtId="0" fontId="105" fillId="6" borderId="84" xfId="3" applyNumberFormat="1" applyFont="1" applyFill="1" applyBorder="1" applyAlignment="1">
      <alignment vertical="center"/>
    </xf>
    <xf numFmtId="0" fontId="54" fillId="6" borderId="104" xfId="961" applyNumberFormat="1" applyFont="1" applyFill="1" applyBorder="1">
      <alignment horizontal="right" vertical="center"/>
    </xf>
    <xf numFmtId="0" fontId="54" fillId="6" borderId="108" xfId="961" applyNumberFormat="1" applyFont="1" applyFill="1" applyBorder="1">
      <alignment horizontal="right" vertical="center"/>
    </xf>
    <xf numFmtId="49" fontId="47" fillId="6" borderId="104" xfId="961" applyFont="1" applyFill="1" applyBorder="1" applyAlignment="1">
      <alignment horizontal="left" vertical="center"/>
    </xf>
    <xf numFmtId="0" fontId="54" fillId="6" borderId="0" xfId="961" applyNumberFormat="1" applyFont="1" applyFill="1" applyBorder="1">
      <alignment horizontal="right" vertical="center"/>
    </xf>
    <xf numFmtId="0" fontId="54" fillId="6" borderId="14" xfId="961" applyNumberFormat="1" applyFont="1" applyFill="1" applyBorder="1">
      <alignment horizontal="right" vertical="center"/>
    </xf>
    <xf numFmtId="0" fontId="6" fillId="6" borderId="105" xfId="3" applyNumberFormat="1" applyFill="1" applyBorder="1" applyAlignment="1">
      <alignment vertical="center"/>
    </xf>
    <xf numFmtId="164" fontId="6" fillId="15" borderId="105" xfId="3" applyNumberFormat="1" applyFill="1" applyBorder="1" applyAlignment="1">
      <alignment horizontal="right" vertical="center"/>
    </xf>
    <xf numFmtId="164" fontId="6" fillId="6" borderId="105" xfId="3" applyNumberFormat="1" applyFill="1" applyBorder="1" applyAlignment="1">
      <alignment horizontal="right" vertical="center"/>
    </xf>
    <xf numFmtId="164" fontId="105" fillId="15" borderId="105" xfId="962" applyNumberFormat="1" applyFont="1" applyFill="1" applyBorder="1" applyAlignment="1">
      <alignment horizontal="right" vertical="center"/>
    </xf>
    <xf numFmtId="164" fontId="105" fillId="17" borderId="114" xfId="962" applyNumberFormat="1" applyFont="1" applyFill="1" applyBorder="1" applyAlignment="1">
      <alignment horizontal="right" vertical="center"/>
    </xf>
    <xf numFmtId="164" fontId="105" fillId="19" borderId="105" xfId="962" applyNumberFormat="1" applyFont="1" applyFill="1" applyBorder="1" applyAlignment="1">
      <alignment horizontal="right" vertical="center"/>
    </xf>
    <xf numFmtId="0" fontId="104" fillId="6" borderId="0" xfId="961" applyNumberFormat="1" applyFont="1" applyFill="1" applyBorder="1">
      <alignment horizontal="right" vertical="center"/>
    </xf>
    <xf numFmtId="49" fontId="54" fillId="6" borderId="116" xfId="961" applyFont="1" applyFill="1" applyBorder="1" applyAlignment="1">
      <alignment horizontal="right" vertical="center" wrapText="1"/>
    </xf>
    <xf numFmtId="164" fontId="7" fillId="3" borderId="117" xfId="8" applyNumberFormat="1" applyFill="1" applyBorder="1" applyAlignment="1">
      <alignment horizontal="right" vertical="center"/>
    </xf>
    <xf numFmtId="164" fontId="7" fillId="3" borderId="23" xfId="8" applyNumberFormat="1" applyFill="1" applyBorder="1" applyAlignment="1">
      <alignment horizontal="right" vertical="center"/>
    </xf>
    <xf numFmtId="164" fontId="105" fillId="17" borderId="118" xfId="962" applyNumberFormat="1" applyFont="1" applyFill="1" applyBorder="1" applyAlignment="1">
      <alignment horizontal="right" vertical="center"/>
    </xf>
    <xf numFmtId="0" fontId="105" fillId="17" borderId="104" xfId="962" applyNumberFormat="1" applyFont="1" applyFill="1" applyBorder="1" applyAlignment="1">
      <alignment vertical="center"/>
    </xf>
    <xf numFmtId="164" fontId="105" fillId="14" borderId="104" xfId="962" applyNumberFormat="1" applyFont="1" applyFill="1" applyBorder="1" applyAlignment="1">
      <alignment horizontal="right" vertical="center"/>
    </xf>
    <xf numFmtId="164" fontId="105" fillId="17" borderId="116" xfId="962" applyNumberFormat="1" applyFont="1" applyFill="1" applyBorder="1" applyAlignment="1">
      <alignment horizontal="right" vertical="center"/>
    </xf>
    <xf numFmtId="164" fontId="105" fillId="17" borderId="104" xfId="962" applyNumberFormat="1" applyFont="1" applyFill="1" applyBorder="1" applyAlignment="1">
      <alignment horizontal="right" vertical="center"/>
    </xf>
    <xf numFmtId="49" fontId="104" fillId="6" borderId="104" xfId="961" applyFont="1" applyFill="1" applyBorder="1" applyAlignment="1">
      <alignment horizontal="right" vertical="center" wrapText="1"/>
    </xf>
    <xf numFmtId="164" fontId="7" fillId="3" borderId="42" xfId="8" applyNumberFormat="1" applyFill="1" applyBorder="1" applyAlignment="1">
      <alignment horizontal="right" vertical="center"/>
    </xf>
    <xf numFmtId="49" fontId="45" fillId="6" borderId="104" xfId="961" applyNumberFormat="1" applyFont="1" applyFill="1" applyBorder="1" applyAlignment="1">
      <alignment vertical="top"/>
    </xf>
    <xf numFmtId="49" fontId="54" fillId="6" borderId="108" xfId="961" applyFont="1" applyFill="1" applyBorder="1" applyAlignment="1">
      <alignment horizontal="right" vertical="center" wrapText="1"/>
    </xf>
    <xf numFmtId="166" fontId="7" fillId="12" borderId="23" xfId="8" applyNumberFormat="1" applyFill="1" applyBorder="1" applyAlignment="1">
      <alignment horizontal="right" vertical="center"/>
    </xf>
    <xf numFmtId="168" fontId="7" fillId="3" borderId="117" xfId="8" applyNumberFormat="1" applyFill="1" applyBorder="1" applyAlignment="1">
      <alignment horizontal="right" vertical="center"/>
    </xf>
    <xf numFmtId="0" fontId="7" fillId="3" borderId="23" xfId="8" applyNumberFormat="1" applyFill="1" applyBorder="1" applyAlignment="1">
      <alignment horizontal="right" vertical="center"/>
    </xf>
    <xf numFmtId="0" fontId="7" fillId="3" borderId="117" xfId="8" applyNumberFormat="1" applyFill="1" applyBorder="1" applyAlignment="1">
      <alignment horizontal="right" vertical="center"/>
    </xf>
    <xf numFmtId="168" fontId="7" fillId="3" borderId="23" xfId="8" applyNumberFormat="1" applyFill="1" applyBorder="1" applyAlignment="1">
      <alignment horizontal="right" vertical="center"/>
    </xf>
    <xf numFmtId="0" fontId="7" fillId="3" borderId="113" xfId="8" applyNumberFormat="1" applyFill="1" applyBorder="1" applyAlignment="1">
      <alignment horizontal="right" vertical="center"/>
    </xf>
    <xf numFmtId="166" fontId="7" fillId="3" borderId="23" xfId="8" applyNumberFormat="1" applyFill="1" applyBorder="1" applyAlignment="1">
      <alignment horizontal="right" vertical="center"/>
    </xf>
    <xf numFmtId="169" fontId="6" fillId="12" borderId="105" xfId="706" applyNumberFormat="1" applyFill="1" applyBorder="1" applyAlignment="1">
      <alignment horizontal="right" vertical="center"/>
    </xf>
    <xf numFmtId="169" fontId="6" fillId="3" borderId="118" xfId="706" applyNumberFormat="1" applyFill="1" applyBorder="1" applyAlignment="1">
      <alignment horizontal="right" vertical="center"/>
    </xf>
    <xf numFmtId="169" fontId="6" fillId="3" borderId="105" xfId="706" applyNumberFormat="1" applyFill="1" applyBorder="1" applyAlignment="1">
      <alignment horizontal="right" vertical="center"/>
    </xf>
    <xf numFmtId="166" fontId="6" fillId="12" borderId="105" xfId="706" applyNumberFormat="1" applyFill="1" applyBorder="1" applyAlignment="1">
      <alignment horizontal="right" vertical="center"/>
    </xf>
    <xf numFmtId="0" fontId="6" fillId="3" borderId="118" xfId="706" applyNumberFormat="1" applyFill="1" applyBorder="1" applyAlignment="1">
      <alignment horizontal="right" vertical="center"/>
    </xf>
    <xf numFmtId="166" fontId="6" fillId="3" borderId="105" xfId="706" applyNumberFormat="1" applyFill="1" applyBorder="1" applyAlignment="1">
      <alignment horizontal="right" vertical="center"/>
    </xf>
    <xf numFmtId="0" fontId="6" fillId="3" borderId="105" xfId="706" applyNumberFormat="1" applyFill="1" applyBorder="1" applyAlignment="1">
      <alignment horizontal="right" vertical="center"/>
    </xf>
    <xf numFmtId="0" fontId="105" fillId="14" borderId="105" xfId="962" applyNumberFormat="1" applyFont="1" applyFill="1" applyBorder="1" applyAlignment="1">
      <alignment horizontal="right" vertical="center"/>
    </xf>
    <xf numFmtId="166" fontId="105" fillId="14" borderId="105" xfId="962" applyNumberFormat="1" applyFont="1" applyFill="1" applyBorder="1" applyAlignment="1">
      <alignment horizontal="right" vertical="center"/>
    </xf>
    <xf numFmtId="0" fontId="105" fillId="17" borderId="118" xfId="962" applyNumberFormat="1" applyFont="1" applyFill="1" applyBorder="1" applyAlignment="1">
      <alignment horizontal="right" vertical="center"/>
    </xf>
    <xf numFmtId="0" fontId="105" fillId="17" borderId="105" xfId="962" applyNumberFormat="1" applyFont="1" applyFill="1" applyBorder="1" applyAlignment="1">
      <alignment horizontal="right" vertical="center"/>
    </xf>
    <xf numFmtId="0" fontId="105" fillId="6" borderId="105" xfId="962" applyNumberFormat="1" applyFont="1" applyFill="1" applyBorder="1" applyAlignment="1">
      <alignment horizontal="right" vertical="center"/>
    </xf>
    <xf numFmtId="169" fontId="6" fillId="3" borderId="114" xfId="706" applyNumberFormat="1" applyFill="1" applyBorder="1" applyAlignment="1">
      <alignment horizontal="right" vertical="center"/>
    </xf>
    <xf numFmtId="0" fontId="105" fillId="17" borderId="104" xfId="962" applyNumberFormat="1" applyFont="1" applyFill="1" applyBorder="1" applyAlignment="1">
      <alignment horizontal="right" vertical="center"/>
    </xf>
    <xf numFmtId="0" fontId="105" fillId="6" borderId="104" xfId="962" applyNumberFormat="1" applyFont="1" applyFill="1" applyBorder="1" applyAlignment="1">
      <alignment horizontal="right" vertical="center"/>
    </xf>
    <xf numFmtId="166" fontId="105" fillId="17" borderId="116" xfId="962" applyNumberFormat="1" applyFont="1" applyFill="1" applyBorder="1" applyAlignment="1">
      <alignment horizontal="right" vertical="center"/>
    </xf>
    <xf numFmtId="166" fontId="105" fillId="6" borderId="104" xfId="962" applyNumberFormat="1" applyFont="1" applyFill="1" applyBorder="1" applyAlignment="1">
      <alignment horizontal="right" vertical="center"/>
    </xf>
    <xf numFmtId="166" fontId="105" fillId="6" borderId="108" xfId="962" applyNumberFormat="1" applyFont="1" applyFill="1" applyBorder="1" applyAlignment="1">
      <alignment horizontal="right" vertical="center"/>
    </xf>
    <xf numFmtId="166" fontId="6" fillId="3" borderId="118" xfId="706" applyNumberFormat="1" applyFill="1" applyBorder="1" applyAlignment="1">
      <alignment horizontal="right" vertical="center"/>
    </xf>
    <xf numFmtId="166" fontId="6" fillId="3" borderId="114" xfId="706" applyNumberFormat="1" applyFill="1" applyBorder="1" applyAlignment="1">
      <alignment horizontal="right" vertical="center"/>
    </xf>
    <xf numFmtId="0" fontId="45" fillId="6" borderId="104" xfId="961" applyNumberFormat="1" applyFont="1" applyFill="1" applyBorder="1" applyAlignment="1">
      <alignment vertical="center"/>
    </xf>
    <xf numFmtId="0" fontId="54" fillId="6" borderId="116" xfId="961" applyNumberFormat="1" applyFont="1" applyFill="1" applyBorder="1">
      <alignment horizontal="right" vertical="center"/>
    </xf>
    <xf numFmtId="166" fontId="7" fillId="12" borderId="0" xfId="8" applyNumberFormat="1" applyFill="1" applyBorder="1" applyAlignment="1">
      <alignment horizontal="right" vertical="center"/>
    </xf>
    <xf numFmtId="164" fontId="6" fillId="3" borderId="118" xfId="706" applyFill="1" applyBorder="1" applyAlignment="1">
      <alignment horizontal="right" vertical="center"/>
    </xf>
    <xf numFmtId="166" fontId="105" fillId="17" borderId="105" xfId="962" applyNumberFormat="1" applyFont="1" applyFill="1" applyBorder="1" applyAlignment="1">
      <alignment horizontal="right" vertical="center"/>
    </xf>
    <xf numFmtId="165" fontId="7" fillId="3" borderId="23" xfId="5" applyNumberFormat="1" applyBorder="1" applyAlignment="1">
      <alignment horizontal="center" vertical="center"/>
    </xf>
    <xf numFmtId="0" fontId="7" fillId="3" borderId="23" xfId="5" applyNumberFormat="1" applyBorder="1" applyAlignment="1">
      <alignment horizontal="center" vertical="center"/>
    </xf>
    <xf numFmtId="0" fontId="7" fillId="3" borderId="113" xfId="5" applyNumberFormat="1" applyBorder="1" applyAlignment="1">
      <alignment horizontal="center" vertical="center"/>
    </xf>
    <xf numFmtId="49" fontId="104" fillId="0" borderId="105" xfId="961" applyNumberFormat="1" applyFont="1" applyBorder="1" applyAlignment="1">
      <alignment horizontal="left" vertical="center"/>
    </xf>
    <xf numFmtId="164" fontId="104" fillId="0" borderId="105" xfId="961" applyNumberFormat="1" applyFont="1" applyBorder="1" applyAlignment="1">
      <alignment horizontal="left" vertical="center"/>
    </xf>
    <xf numFmtId="164" fontId="104" fillId="0" borderId="105" xfId="961" applyNumberFormat="1" applyFont="1" applyBorder="1" applyAlignment="1">
      <alignment horizontal="center" vertical="center"/>
    </xf>
    <xf numFmtId="2" fontId="7" fillId="3" borderId="107" xfId="5" applyNumberFormat="1" applyBorder="1" applyAlignment="1">
      <alignment horizontal="center" vertical="center"/>
    </xf>
    <xf numFmtId="0" fontId="7" fillId="3" borderId="107" xfId="5" applyNumberFormat="1" applyBorder="1" applyAlignment="1">
      <alignment horizontal="center" vertical="center"/>
    </xf>
    <xf numFmtId="0" fontId="7" fillId="3" borderId="106" xfId="5" applyNumberFormat="1" applyBorder="1" applyAlignment="1">
      <alignment horizontal="center" vertical="center"/>
    </xf>
    <xf numFmtId="0" fontId="44" fillId="0" borderId="104" xfId="961" applyNumberFormat="1" applyFont="1" applyBorder="1" applyAlignment="1">
      <alignment horizontal="left" vertical="center"/>
    </xf>
    <xf numFmtId="0" fontId="44" fillId="0" borderId="104" xfId="961" applyNumberFormat="1" applyFont="1" applyBorder="1" applyAlignment="1">
      <alignment horizontal="center" vertical="center"/>
    </xf>
    <xf numFmtId="49" fontId="45" fillId="0" borderId="119" xfId="963" applyFont="1" applyBorder="1" applyAlignment="1">
      <alignment horizontal="left" vertical="center"/>
    </xf>
    <xf numFmtId="0" fontId="94" fillId="0" borderId="119" xfId="963" applyNumberFormat="1" applyBorder="1">
      <alignment horizontal="right" vertical="center"/>
    </xf>
    <xf numFmtId="0" fontId="54" fillId="0" borderId="119" xfId="963" applyNumberFormat="1" applyFont="1" applyBorder="1">
      <alignment horizontal="right" vertical="center"/>
    </xf>
    <xf numFmtId="0" fontId="7" fillId="0" borderId="120" xfId="5" applyNumberFormat="1" applyFill="1" applyBorder="1" applyAlignment="1">
      <alignment vertical="center" wrapText="1"/>
    </xf>
    <xf numFmtId="164" fontId="7" fillId="13" borderId="120" xfId="5" applyNumberFormat="1" applyFill="1" applyBorder="1" applyAlignment="1">
      <alignment horizontal="right" vertical="center"/>
    </xf>
    <xf numFmtId="164" fontId="7" fillId="0" borderId="120" xfId="5" applyNumberFormat="1" applyFill="1" applyBorder="1" applyAlignment="1">
      <alignment horizontal="right" vertical="center"/>
    </xf>
    <xf numFmtId="164" fontId="7" fillId="12" borderId="3" xfId="8" applyNumberFormat="1" applyFill="1" applyBorder="1" applyAlignment="1">
      <alignment horizontal="right" vertical="center"/>
    </xf>
    <xf numFmtId="164" fontId="29" fillId="3" borderId="3" xfId="8" applyNumberFormat="1" applyFont="1" applyFill="1" applyBorder="1" applyAlignment="1">
      <alignment horizontal="right" vertical="center"/>
    </xf>
    <xf numFmtId="0" fontId="7" fillId="3" borderId="120" xfId="5" applyNumberFormat="1" applyBorder="1" applyAlignment="1">
      <alignment vertical="center"/>
    </xf>
    <xf numFmtId="164" fontId="7" fillId="12" borderId="119" xfId="5" applyNumberFormat="1" applyFill="1" applyBorder="1" applyAlignment="1">
      <alignment horizontal="right" vertical="center"/>
    </xf>
    <xf numFmtId="164" fontId="29" fillId="3" borderId="120" xfId="8" applyNumberFormat="1" applyFont="1" applyFill="1" applyBorder="1" applyAlignment="1">
      <alignment horizontal="right" vertical="center"/>
    </xf>
    <xf numFmtId="49" fontId="45" fillId="6" borderId="119" xfId="963" applyFont="1" applyFill="1" applyBorder="1" applyAlignment="1">
      <alignment horizontal="left" vertical="top"/>
    </xf>
    <xf numFmtId="49" fontId="54" fillId="6" borderId="119" xfId="963" applyFont="1" applyFill="1" applyBorder="1" applyAlignment="1">
      <alignment horizontal="right" vertical="center" wrapText="1"/>
    </xf>
    <xf numFmtId="9" fontId="54" fillId="6" borderId="119" xfId="952" applyFont="1" applyFill="1" applyBorder="1" applyAlignment="1">
      <alignment horizontal="right" vertical="center" wrapText="1"/>
    </xf>
    <xf numFmtId="164" fontId="29" fillId="6" borderId="0" xfId="5" applyNumberFormat="1" applyFont="1" applyFill="1" applyBorder="1" applyAlignment="1">
      <alignment horizontal="right" vertical="center"/>
    </xf>
    <xf numFmtId="164" fontId="29" fillId="3" borderId="0" xfId="5" applyNumberFormat="1" applyFont="1" applyBorder="1" applyAlignment="1">
      <alignment horizontal="right" vertical="center"/>
    </xf>
    <xf numFmtId="9" fontId="29" fillId="3" borderId="0" xfId="952" applyFont="1" applyFill="1" applyBorder="1" applyAlignment="1">
      <alignment horizontal="right" vertical="center"/>
    </xf>
    <xf numFmtId="164" fontId="29" fillId="3" borderId="14" xfId="5" applyNumberFormat="1" applyFont="1" applyBorder="1" applyAlignment="1">
      <alignment horizontal="right" vertical="center"/>
    </xf>
    <xf numFmtId="9" fontId="7" fillId="3" borderId="0" xfId="952" applyFont="1" applyFill="1" applyBorder="1" applyAlignment="1">
      <alignment horizontal="right" vertical="center"/>
    </xf>
    <xf numFmtId="164" fontId="32" fillId="3" borderId="122" xfId="944" applyFont="1" applyFill="1" applyBorder="1" applyAlignment="1">
      <alignment vertical="center"/>
    </xf>
    <xf numFmtId="164" fontId="32" fillId="3" borderId="122" xfId="944" applyFont="1" applyFill="1" applyBorder="1" applyAlignment="1">
      <alignment horizontal="right" vertical="center"/>
    </xf>
    <xf numFmtId="9" fontId="32" fillId="3" borderId="122" xfId="952" applyFont="1" applyFill="1" applyBorder="1" applyAlignment="1">
      <alignment horizontal="right" vertical="center"/>
    </xf>
    <xf numFmtId="164" fontId="32" fillId="18" borderId="122" xfId="944" applyFont="1" applyFill="1" applyBorder="1" applyAlignment="1">
      <alignment horizontal="right" vertical="center"/>
    </xf>
    <xf numFmtId="164" fontId="32" fillId="3" borderId="121" xfId="944" applyFont="1" applyFill="1" applyBorder="1" applyAlignment="1">
      <alignment horizontal="right" vertical="center"/>
    </xf>
    <xf numFmtId="49" fontId="109" fillId="17" borderId="122" xfId="964" applyFill="1" applyBorder="1" applyAlignment="1">
      <alignment vertical="center"/>
    </xf>
    <xf numFmtId="164" fontId="109" fillId="17" borderId="122" xfId="964" applyNumberFormat="1" applyFill="1" applyBorder="1" applyAlignment="1">
      <alignment horizontal="right" vertical="center"/>
    </xf>
    <xf numFmtId="164" fontId="109" fillId="19" borderId="122" xfId="964" applyNumberFormat="1" applyFill="1" applyBorder="1" applyAlignment="1">
      <alignment horizontal="right" vertical="center"/>
    </xf>
    <xf numFmtId="49" fontId="109" fillId="17" borderId="122" xfId="964" applyFont="1" applyFill="1" applyBorder="1" applyAlignment="1">
      <alignment vertical="center"/>
    </xf>
    <xf numFmtId="164" fontId="109" fillId="17" borderId="122" xfId="964" applyNumberFormat="1" applyFont="1" applyFill="1" applyBorder="1" applyAlignment="1">
      <alignment horizontal="right" vertical="center"/>
    </xf>
    <xf numFmtId="9" fontId="109" fillId="17" borderId="122" xfId="952" applyFont="1" applyFill="1" applyBorder="1" applyAlignment="1">
      <alignment horizontal="right" vertical="center"/>
    </xf>
    <xf numFmtId="164" fontId="109" fillId="19" borderId="122" xfId="964" applyNumberFormat="1" applyFont="1" applyFill="1" applyBorder="1" applyAlignment="1">
      <alignment horizontal="right" vertical="center"/>
    </xf>
    <xf numFmtId="164" fontId="109" fillId="17" borderId="121" xfId="964" applyNumberFormat="1" applyFont="1" applyFill="1" applyBorder="1" applyAlignment="1">
      <alignment horizontal="right" vertical="center"/>
    </xf>
    <xf numFmtId="3" fontId="7" fillId="12" borderId="0" xfId="5" applyNumberFormat="1" applyFill="1" applyBorder="1" applyAlignment="1">
      <alignment horizontal="right" vertical="center"/>
    </xf>
    <xf numFmtId="164" fontId="109" fillId="14" borderId="122" xfId="964" applyNumberFormat="1" applyFill="1" applyBorder="1" applyAlignment="1">
      <alignment horizontal="right" vertical="center"/>
    </xf>
    <xf numFmtId="164" fontId="109" fillId="14" borderId="122" xfId="964" applyNumberFormat="1" applyFont="1" applyFill="1" applyBorder="1" applyAlignment="1">
      <alignment horizontal="right" vertical="center"/>
    </xf>
    <xf numFmtId="49" fontId="12" fillId="6" borderId="119" xfId="963" applyFont="1" applyFill="1" applyBorder="1" applyAlignment="1">
      <alignment horizontal="left" vertical="center"/>
    </xf>
    <xf numFmtId="0" fontId="94" fillId="6" borderId="119" xfId="963" applyNumberFormat="1" applyFill="1" applyBorder="1">
      <alignment horizontal="right" vertical="center"/>
    </xf>
    <xf numFmtId="0" fontId="54" fillId="6" borderId="119" xfId="963" applyNumberFormat="1" applyFont="1" applyFill="1" applyBorder="1">
      <alignment horizontal="right" vertical="center"/>
    </xf>
    <xf numFmtId="49" fontId="45" fillId="6" borderId="119" xfId="963" applyFont="1" applyFill="1" applyBorder="1" applyAlignment="1">
      <alignment horizontal="left" vertical="center"/>
    </xf>
    <xf numFmtId="164" fontId="109" fillId="21" borderId="122" xfId="0" applyNumberFormat="1" applyFont="1" applyFill="1" applyBorder="1" applyAlignment="1">
      <alignment horizontal="right" vertical="center"/>
    </xf>
    <xf numFmtId="164" fontId="109" fillId="22" borderId="122" xfId="0" applyNumberFormat="1" applyFont="1" applyFill="1" applyBorder="1" applyAlignment="1">
      <alignment horizontal="right" vertical="center"/>
    </xf>
    <xf numFmtId="49" fontId="45" fillId="6" borderId="0" xfId="963" applyFont="1" applyFill="1" applyBorder="1" applyAlignment="1">
      <alignment horizontal="left" vertical="center"/>
    </xf>
    <xf numFmtId="0" fontId="94" fillId="6" borderId="0" xfId="963" applyNumberFormat="1" applyFill="1" applyBorder="1">
      <alignment horizontal="right" vertical="center"/>
    </xf>
    <xf numFmtId="0" fontId="54" fillId="6" borderId="0" xfId="963" applyNumberFormat="1" applyFont="1" applyFill="1" applyBorder="1">
      <alignment horizontal="right" vertical="center"/>
    </xf>
    <xf numFmtId="1" fontId="109" fillId="15" borderId="122" xfId="964" applyNumberFormat="1" applyFill="1" applyBorder="1" applyAlignment="1">
      <alignment horizontal="right" vertical="center"/>
    </xf>
    <xf numFmtId="0" fontId="109" fillId="6" borderId="122" xfId="964" applyNumberFormat="1" applyFill="1" applyBorder="1" applyAlignment="1">
      <alignment horizontal="right" vertical="center"/>
    </xf>
    <xf numFmtId="49" fontId="109" fillId="6" borderId="122" xfId="964" applyFont="1" applyFill="1" applyBorder="1" applyAlignment="1">
      <alignment horizontal="left" vertical="center"/>
    </xf>
    <xf numFmtId="0" fontId="109" fillId="17" borderId="122" xfId="964" applyNumberFormat="1" applyFill="1" applyBorder="1" applyAlignment="1">
      <alignment vertical="center"/>
    </xf>
    <xf numFmtId="164" fontId="29" fillId="3" borderId="3" xfId="5" applyNumberFormat="1" applyFont="1" applyBorder="1" applyAlignment="1">
      <alignment horizontal="right" vertical="center"/>
    </xf>
    <xf numFmtId="0" fontId="54" fillId="6" borderId="123" xfId="963" applyNumberFormat="1" applyFont="1" applyFill="1" applyBorder="1">
      <alignment horizontal="right" vertical="center"/>
    </xf>
    <xf numFmtId="49" fontId="54" fillId="6" borderId="119" xfId="963" applyFont="1" applyFill="1" applyBorder="1">
      <alignment horizontal="right" vertical="center"/>
    </xf>
    <xf numFmtId="49" fontId="54" fillId="6" borderId="123" xfId="963" applyFont="1" applyFill="1" applyBorder="1">
      <alignment horizontal="right" vertical="center"/>
    </xf>
    <xf numFmtId="164" fontId="7" fillId="3" borderId="117" xfId="5" applyNumberFormat="1" applyBorder="1" applyAlignment="1">
      <alignment horizontal="right" vertical="center"/>
    </xf>
    <xf numFmtId="164" fontId="29" fillId="3" borderId="23" xfId="5" applyNumberFormat="1" applyFont="1" applyBorder="1" applyAlignment="1">
      <alignment horizontal="right" vertical="center"/>
    </xf>
    <xf numFmtId="164" fontId="109" fillId="17" borderId="124" xfId="964" applyNumberFormat="1" applyFill="1" applyBorder="1" applyAlignment="1">
      <alignment horizontal="right" vertical="center"/>
    </xf>
    <xf numFmtId="9" fontId="109" fillId="19" borderId="122" xfId="964" applyNumberFormat="1" applyFill="1" applyBorder="1" applyAlignment="1">
      <alignment horizontal="right" vertical="center"/>
    </xf>
    <xf numFmtId="9" fontId="109" fillId="17" borderId="122" xfId="964" applyNumberFormat="1" applyFill="1" applyBorder="1" applyAlignment="1">
      <alignment horizontal="right" vertical="center"/>
    </xf>
    <xf numFmtId="9" fontId="7" fillId="3" borderId="3" xfId="8" applyNumberFormat="1" applyFill="1" applyBorder="1" applyAlignment="1">
      <alignment horizontal="right" vertical="center"/>
    </xf>
    <xf numFmtId="49" fontId="28" fillId="6" borderId="119" xfId="963" applyFont="1" applyFill="1" applyBorder="1" applyAlignment="1">
      <alignment horizontal="left" vertical="center"/>
    </xf>
    <xf numFmtId="0" fontId="44" fillId="6" borderId="119" xfId="963" applyNumberFormat="1" applyFont="1" applyFill="1" applyBorder="1">
      <alignment horizontal="right" vertical="center"/>
    </xf>
    <xf numFmtId="0" fontId="7" fillId="3" borderId="119" xfId="5" applyNumberFormat="1" applyBorder="1" applyAlignment="1">
      <alignment vertical="center"/>
    </xf>
    <xf numFmtId="0" fontId="0" fillId="6" borderId="71" xfId="0" applyFill="1" applyBorder="1" applyAlignment="1">
      <alignment vertical="center"/>
    </xf>
    <xf numFmtId="164" fontId="7" fillId="6" borderId="119" xfId="964" applyNumberFormat="1" applyFont="1" applyFill="1" applyBorder="1" applyAlignment="1">
      <alignment horizontal="right" vertical="center"/>
    </xf>
    <xf numFmtId="164" fontId="7" fillId="6" borderId="125" xfId="8" applyNumberFormat="1" applyFill="1" applyBorder="1" applyAlignment="1">
      <alignment horizontal="right" vertical="center"/>
    </xf>
    <xf numFmtId="164" fontId="7" fillId="6" borderId="126" xfId="964" applyNumberFormat="1" applyFont="1" applyFill="1" applyBorder="1" applyAlignment="1">
      <alignment horizontal="right" vertical="center"/>
    </xf>
    <xf numFmtId="9" fontId="109" fillId="15" borderId="122" xfId="964" applyNumberFormat="1" applyFill="1" applyBorder="1" applyAlignment="1">
      <alignment horizontal="right" vertical="center"/>
    </xf>
    <xf numFmtId="0" fontId="7" fillId="3" borderId="0" xfId="5" quotePrefix="1" applyNumberFormat="1" applyBorder="1" applyAlignment="1">
      <alignment vertical="center"/>
    </xf>
    <xf numFmtId="9" fontId="109" fillId="23" borderId="122" xfId="0" applyNumberFormat="1" applyFont="1" applyFill="1" applyBorder="1" applyAlignment="1">
      <alignment horizontal="right" vertical="center"/>
    </xf>
    <xf numFmtId="9" fontId="109" fillId="22" borderId="122" xfId="0" applyNumberFormat="1" applyFont="1" applyFill="1" applyBorder="1" applyAlignment="1">
      <alignment horizontal="right" vertical="center"/>
    </xf>
    <xf numFmtId="49" fontId="28" fillId="6" borderId="127" xfId="960" applyFont="1" applyFill="1" applyBorder="1" applyAlignment="1">
      <alignment horizontal="left" vertical="center"/>
    </xf>
    <xf numFmtId="0" fontId="44" fillId="6" borderId="127" xfId="960" applyNumberFormat="1" applyFont="1" applyFill="1" applyBorder="1">
      <alignment horizontal="right" vertical="center"/>
    </xf>
    <xf numFmtId="20" fontId="7" fillId="6" borderId="128" xfId="5" applyNumberFormat="1" applyFill="1" applyBorder="1" applyAlignment="1">
      <alignment vertical="center" wrapText="1"/>
    </xf>
    <xf numFmtId="164" fontId="7" fillId="15" borderId="128" xfId="5" applyNumberFormat="1" applyFill="1" applyBorder="1" applyAlignment="1">
      <alignment horizontal="right" vertical="center"/>
    </xf>
    <xf numFmtId="164" fontId="7" fillId="6" borderId="128" xfId="5" applyNumberFormat="1" applyFill="1" applyBorder="1" applyAlignment="1">
      <alignment horizontal="right" vertical="center"/>
    </xf>
    <xf numFmtId="0" fontId="93" fillId="6" borderId="127" xfId="960" applyNumberFormat="1" applyFont="1" applyFill="1" applyBorder="1">
      <alignment horizontal="right" vertical="center"/>
    </xf>
    <xf numFmtId="49" fontId="45" fillId="6" borderId="127" xfId="960" applyFont="1" applyFill="1" applyBorder="1" applyAlignment="1">
      <alignment horizontal="left" vertical="center"/>
    </xf>
    <xf numFmtId="49" fontId="45" fillId="6" borderId="0" xfId="960" applyFont="1" applyFill="1" applyBorder="1" applyAlignment="1">
      <alignment horizontal="left" vertical="center"/>
    </xf>
    <xf numFmtId="0" fontId="93" fillId="6" borderId="0" xfId="960" applyNumberFormat="1" applyFont="1" applyFill="1" applyBorder="1">
      <alignment horizontal="right" vertical="center"/>
    </xf>
    <xf numFmtId="0" fontId="44" fillId="6" borderId="0" xfId="960" applyNumberFormat="1" applyFont="1" applyFill="1" applyBorder="1">
      <alignment horizontal="right" vertical="center"/>
    </xf>
    <xf numFmtId="164" fontId="6" fillId="3" borderId="129" xfId="706" applyFill="1" applyBorder="1" applyAlignment="1">
      <alignment vertical="center"/>
    </xf>
    <xf numFmtId="164" fontId="6" fillId="18" borderId="129" xfId="706" applyFill="1" applyBorder="1" applyAlignment="1">
      <alignment horizontal="right" vertical="center"/>
    </xf>
    <xf numFmtId="164" fontId="6" fillId="3" borderId="129" xfId="706" applyFill="1" applyBorder="1" applyAlignment="1">
      <alignment horizontal="right" vertical="center"/>
    </xf>
    <xf numFmtId="1" fontId="54" fillId="6" borderId="127" xfId="960" applyNumberFormat="1" applyFont="1" applyFill="1" applyBorder="1">
      <alignment horizontal="right" vertical="center"/>
    </xf>
    <xf numFmtId="1" fontId="93" fillId="6" borderId="127" xfId="960" applyNumberFormat="1" applyFont="1" applyFill="1" applyBorder="1">
      <alignment horizontal="right" vertical="center"/>
    </xf>
    <xf numFmtId="1" fontId="7" fillId="18" borderId="0" xfId="5" applyNumberFormat="1" applyFill="1" applyBorder="1" applyAlignment="1">
      <alignment horizontal="right" vertical="center"/>
    </xf>
    <xf numFmtId="1" fontId="7" fillId="3" borderId="0" xfId="8" applyNumberFormat="1" applyFill="1" applyBorder="1" applyAlignment="1">
      <alignment horizontal="right" vertical="center"/>
    </xf>
    <xf numFmtId="0" fontId="7" fillId="6" borderId="0" xfId="3" applyNumberFormat="1" applyFont="1" applyFill="1" applyBorder="1" applyAlignment="1">
      <alignment vertical="center"/>
    </xf>
    <xf numFmtId="1" fontId="7" fillId="18" borderId="0" xfId="706" applyNumberFormat="1" applyFont="1" applyFill="1" applyBorder="1" applyAlignment="1">
      <alignment horizontal="right" vertical="center"/>
    </xf>
    <xf numFmtId="1" fontId="7" fillId="3" borderId="0" xfId="5" applyNumberFormat="1" applyBorder="1" applyAlignment="1">
      <alignment vertical="center"/>
    </xf>
    <xf numFmtId="1" fontId="7" fillId="3" borderId="0" xfId="8" applyNumberFormat="1" applyFill="1" applyBorder="1" applyAlignment="1">
      <alignment vertical="center"/>
    </xf>
    <xf numFmtId="1" fontId="6" fillId="18" borderId="129" xfId="706" applyNumberFormat="1" applyFill="1" applyBorder="1" applyAlignment="1">
      <alignment horizontal="right" vertical="center"/>
    </xf>
    <xf numFmtId="1" fontId="6" fillId="3" borderId="129" xfId="706" applyNumberFormat="1" applyFill="1" applyBorder="1" applyAlignment="1">
      <alignment horizontal="right" vertical="center"/>
    </xf>
    <xf numFmtId="1" fontId="6" fillId="3" borderId="129" xfId="706" applyNumberFormat="1" applyFill="1" applyBorder="1" applyAlignment="1">
      <alignment vertical="center"/>
    </xf>
    <xf numFmtId="49" fontId="113" fillId="17" borderId="129" xfId="965" applyFont="1" applyFill="1" applyBorder="1" applyAlignment="1">
      <alignment vertical="center"/>
    </xf>
    <xf numFmtId="1" fontId="113" fillId="19" borderId="129" xfId="965" applyNumberFormat="1" applyFont="1" applyFill="1" applyBorder="1" applyAlignment="1">
      <alignment horizontal="right" vertical="center"/>
    </xf>
    <xf numFmtId="1" fontId="113" fillId="17" borderId="129" xfId="965" applyNumberFormat="1" applyFont="1" applyFill="1" applyBorder="1" applyAlignment="1">
      <alignment horizontal="right" vertical="center"/>
    </xf>
    <xf numFmtId="164" fontId="7" fillId="3" borderId="23" xfId="8" applyNumberFormat="1" applyFill="1" applyBorder="1" applyAlignment="1">
      <alignment vertical="center"/>
    </xf>
    <xf numFmtId="0" fontId="113" fillId="17" borderId="129" xfId="965" applyNumberFormat="1" applyFont="1" applyFill="1" applyBorder="1" applyAlignment="1">
      <alignment vertical="center"/>
    </xf>
    <xf numFmtId="164" fontId="113" fillId="19" borderId="129" xfId="965" applyNumberFormat="1" applyFont="1" applyFill="1" applyBorder="1" applyAlignment="1">
      <alignment horizontal="right" vertical="center"/>
    </xf>
    <xf numFmtId="49" fontId="56" fillId="6" borderId="127" xfId="960" applyFont="1" applyFill="1" applyBorder="1" applyAlignment="1">
      <alignment horizontal="left" vertical="center"/>
    </xf>
    <xf numFmtId="49" fontId="44" fillId="6" borderId="127" xfId="960" applyFont="1" applyFill="1" applyBorder="1" applyAlignment="1">
      <alignment horizontal="left" vertical="center"/>
    </xf>
    <xf numFmtId="1" fontId="44" fillId="6" borderId="127" xfId="960" applyNumberFormat="1" applyFont="1" applyFill="1" applyBorder="1">
      <alignment horizontal="right" vertical="center"/>
    </xf>
    <xf numFmtId="164" fontId="7" fillId="18" borderId="0" xfId="706" applyFont="1" applyFill="1" applyBorder="1" applyAlignment="1">
      <alignment horizontal="right" vertical="center"/>
    </xf>
    <xf numFmtId="164" fontId="7" fillId="3" borderId="0" xfId="706" applyFont="1" applyFill="1" applyBorder="1" applyAlignment="1">
      <alignment horizontal="right" vertical="center"/>
    </xf>
    <xf numFmtId="164" fontId="7" fillId="18" borderId="0" xfId="5" applyNumberFormat="1" applyFill="1" applyBorder="1" applyAlignment="1">
      <alignment vertical="center"/>
    </xf>
    <xf numFmtId="164" fontId="7" fillId="3" borderId="0" xfId="8" applyNumberFormat="1" applyFill="1" applyBorder="1" applyAlignment="1">
      <alignment vertical="center"/>
    </xf>
    <xf numFmtId="164" fontId="6" fillId="18" borderId="129" xfId="706" quotePrefix="1" applyFill="1" applyBorder="1" applyAlignment="1">
      <alignment horizontal="right" vertical="center"/>
    </xf>
    <xf numFmtId="164" fontId="6" fillId="0" borderId="129" xfId="706" applyFill="1" applyBorder="1" applyAlignment="1">
      <alignment horizontal="right" vertical="center"/>
    </xf>
    <xf numFmtId="164" fontId="6" fillId="18" borderId="129" xfId="706" applyFill="1" applyBorder="1" applyAlignment="1">
      <alignment vertical="center"/>
    </xf>
    <xf numFmtId="164" fontId="113" fillId="19" borderId="129" xfId="965" quotePrefix="1" applyNumberFormat="1" applyFont="1" applyFill="1" applyBorder="1" applyAlignment="1">
      <alignment horizontal="right" vertical="center"/>
    </xf>
    <xf numFmtId="164" fontId="113" fillId="0" borderId="129" xfId="965" applyNumberFormat="1" applyFont="1" applyFill="1" applyBorder="1" applyAlignment="1">
      <alignment horizontal="right" vertical="center"/>
    </xf>
    <xf numFmtId="164" fontId="113" fillId="17" borderId="129" xfId="965" applyNumberFormat="1" applyFont="1" applyFill="1" applyBorder="1" applyAlignment="1">
      <alignment horizontal="right" vertical="center"/>
    </xf>
    <xf numFmtId="49" fontId="29" fillId="0" borderId="23" xfId="961" applyFont="1" applyBorder="1" applyAlignment="1">
      <alignment horizontal="left" vertical="center"/>
    </xf>
    <xf numFmtId="1" fontId="29" fillId="13" borderId="23" xfId="961" applyNumberFormat="1" applyFont="1" applyFill="1" applyBorder="1">
      <alignment horizontal="right" vertical="center"/>
    </xf>
    <xf numFmtId="1" fontId="7" fillId="0" borderId="23" xfId="961" applyNumberFormat="1" applyFont="1" applyBorder="1">
      <alignment horizontal="right" vertical="center"/>
    </xf>
    <xf numFmtId="0" fontId="115" fillId="6" borderId="105" xfId="962" applyNumberFormat="1" applyFont="1" applyFill="1" applyBorder="1" applyAlignment="1">
      <alignment vertical="center"/>
    </xf>
    <xf numFmtId="3" fontId="115" fillId="13" borderId="105" xfId="962" applyNumberFormat="1" applyFont="1" applyFill="1" applyBorder="1" applyAlignment="1">
      <alignment vertical="center"/>
    </xf>
    <xf numFmtId="3" fontId="105" fillId="6" borderId="105" xfId="962" applyNumberFormat="1" applyFont="1" applyFill="1" applyBorder="1" applyAlignment="1">
      <alignment horizontal="right" vertical="center"/>
    </xf>
    <xf numFmtId="3" fontId="105" fillId="6" borderId="114" xfId="962" applyNumberFormat="1" applyFont="1" applyFill="1" applyBorder="1" applyAlignment="1">
      <alignment horizontal="right" vertical="center"/>
    </xf>
    <xf numFmtId="0" fontId="104" fillId="0" borderId="104" xfId="961" applyNumberFormat="1" applyFont="1" applyFill="1" applyBorder="1">
      <alignment horizontal="right" vertical="center"/>
    </xf>
    <xf numFmtId="49" fontId="23" fillId="0" borderId="105" xfId="961" applyBorder="1">
      <alignment horizontal="right" vertical="center"/>
    </xf>
    <xf numFmtId="49" fontId="23" fillId="6" borderId="105" xfId="961" applyFill="1" applyBorder="1">
      <alignment horizontal="right" vertical="center"/>
    </xf>
    <xf numFmtId="49" fontId="104" fillId="0" borderId="105" xfId="960" applyFont="1" applyBorder="1" applyAlignment="1">
      <alignment horizontal="left" vertical="center"/>
    </xf>
    <xf numFmtId="3" fontId="104" fillId="11" borderId="105" xfId="4" applyNumberFormat="1" applyFont="1" applyFill="1" applyBorder="1">
      <alignment horizontal="right" vertical="center"/>
    </xf>
    <xf numFmtId="3" fontId="104" fillId="0" borderId="105" xfId="960" applyNumberFormat="1" applyFont="1" applyBorder="1">
      <alignment horizontal="right" vertical="center"/>
    </xf>
    <xf numFmtId="20" fontId="116" fillId="0" borderId="3" xfId="5" applyNumberFormat="1" applyFont="1" applyFill="1" applyAlignment="1">
      <alignment vertical="center" wrapText="1"/>
    </xf>
    <xf numFmtId="164" fontId="116" fillId="15" borderId="3" xfId="5" applyNumberFormat="1" applyFont="1" applyFill="1" applyAlignment="1">
      <alignment horizontal="right" vertical="center"/>
    </xf>
    <xf numFmtId="164" fontId="116" fillId="0" borderId="3" xfId="5" applyNumberFormat="1" applyFont="1" applyFill="1" applyAlignment="1">
      <alignment horizontal="right" vertical="center"/>
    </xf>
    <xf numFmtId="164" fontId="116" fillId="0" borderId="8" xfId="5" applyNumberFormat="1" applyFont="1" applyFill="1" applyBorder="1" applyAlignment="1">
      <alignment horizontal="right" vertical="center"/>
    </xf>
    <xf numFmtId="20" fontId="99" fillId="0" borderId="99" xfId="969" applyNumberFormat="1" applyFill="1" applyBorder="1" applyAlignment="1">
      <alignment wrapText="1"/>
    </xf>
    <xf numFmtId="164" fontId="99" fillId="13" borderId="99" xfId="969" applyNumberFormat="1" applyFill="1" applyBorder="1" applyAlignment="1">
      <alignment horizontal="right"/>
    </xf>
    <xf numFmtId="20" fontId="29" fillId="0" borderId="0" xfId="5" applyNumberFormat="1" applyFont="1" applyFill="1" applyBorder="1" applyAlignment="1">
      <alignment wrapText="1"/>
    </xf>
    <xf numFmtId="164" fontId="29" fillId="13" borderId="23" xfId="5" applyNumberFormat="1" applyFont="1" applyFill="1" applyBorder="1" applyAlignment="1">
      <alignment horizontal="right"/>
    </xf>
    <xf numFmtId="20" fontId="99" fillId="0" borderId="96" xfId="969" applyNumberFormat="1" applyFill="1" applyBorder="1" applyAlignment="1">
      <alignment wrapText="1"/>
    </xf>
    <xf numFmtId="164" fontId="99" fillId="13" borderId="96" xfId="969" applyNumberFormat="1" applyFill="1" applyBorder="1" applyAlignment="1">
      <alignment horizontal="right"/>
    </xf>
    <xf numFmtId="20" fontId="7" fillId="0" borderId="99" xfId="5" applyNumberFormat="1" applyFill="1" applyBorder="1" applyAlignment="1">
      <alignment horizontal="left" wrapText="1"/>
    </xf>
    <xf numFmtId="173" fontId="7" fillId="13" borderId="99" xfId="5" applyNumberFormat="1" applyFill="1" applyBorder="1" applyAlignment="1">
      <alignment horizontal="right" wrapText="1"/>
    </xf>
    <xf numFmtId="164" fontId="99" fillId="0" borderId="99" xfId="969" applyNumberFormat="1" applyFill="1" applyBorder="1" applyAlignment="1">
      <alignment horizontal="right"/>
    </xf>
    <xf numFmtId="166" fontId="99" fillId="15" borderId="96" xfId="969" applyNumberFormat="1" applyFill="1" applyBorder="1" applyAlignment="1">
      <alignment horizontal="right" vertical="center"/>
    </xf>
    <xf numFmtId="0" fontId="99" fillId="0" borderId="96" xfId="969" applyNumberFormat="1" applyFill="1" applyBorder="1" applyAlignment="1">
      <alignment horizontal="right" vertical="center"/>
    </xf>
    <xf numFmtId="0" fontId="7" fillId="3" borderId="93" xfId="5" applyNumberFormat="1" applyBorder="1" applyAlignment="1">
      <alignment vertical="center"/>
    </xf>
    <xf numFmtId="10" fontId="7" fillId="13" borderId="93" xfId="5" applyNumberFormat="1" applyFill="1" applyBorder="1" applyAlignment="1">
      <alignment horizontal="right" vertical="center"/>
    </xf>
    <xf numFmtId="10" fontId="7" fillId="5" borderId="93" xfId="0" applyNumberFormat="1" applyFont="1" applyFill="1" applyBorder="1" applyAlignment="1">
      <alignment horizontal="right" vertical="center"/>
    </xf>
    <xf numFmtId="10" fontId="7" fillId="5" borderId="130" xfId="0" applyNumberFormat="1" applyFont="1" applyFill="1" applyBorder="1" applyAlignment="1">
      <alignment horizontal="right" vertical="center"/>
    </xf>
    <xf numFmtId="0" fontId="95" fillId="6" borderId="91" xfId="9" applyNumberFormat="1" applyFill="1" applyBorder="1" applyAlignment="1">
      <alignment vertical="center"/>
    </xf>
    <xf numFmtId="164" fontId="95" fillId="13" borderId="91" xfId="9" applyNumberFormat="1" applyFill="1" applyBorder="1" applyAlignment="1">
      <alignment horizontal="right" vertical="center"/>
    </xf>
    <xf numFmtId="164" fontId="95" fillId="6" borderId="91" xfId="9" applyNumberFormat="1" applyFill="1" applyBorder="1" applyAlignment="1">
      <alignment horizontal="right" vertical="center"/>
    </xf>
    <xf numFmtId="164" fontId="95" fillId="6" borderId="131" xfId="9" applyNumberFormat="1" applyFill="1" applyBorder="1" applyAlignment="1">
      <alignment horizontal="right" vertical="center"/>
    </xf>
    <xf numFmtId="164" fontId="7" fillId="13" borderId="23" xfId="5" applyNumberFormat="1" applyFill="1" applyBorder="1" applyAlignment="1">
      <alignment horizontal="right" vertical="center"/>
    </xf>
    <xf numFmtId="49" fontId="95" fillId="6" borderId="91" xfId="9" applyFill="1" applyBorder="1" applyAlignment="1">
      <alignment vertical="center"/>
    </xf>
    <xf numFmtId="0" fontId="0" fillId="0" borderId="91" xfId="0" applyBorder="1" applyAlignment="1">
      <alignment vertical="center"/>
    </xf>
    <xf numFmtId="167" fontId="95" fillId="6" borderId="91" xfId="9" applyNumberFormat="1" applyFill="1" applyBorder="1" applyAlignment="1">
      <alignment horizontal="right" vertical="center"/>
    </xf>
    <xf numFmtId="167" fontId="95" fillId="13" borderId="91" xfId="9" applyNumberFormat="1" applyFill="1" applyBorder="1" applyAlignment="1">
      <alignment horizontal="right" vertical="center"/>
    </xf>
    <xf numFmtId="167" fontId="95" fillId="6" borderId="131" xfId="9" applyNumberFormat="1" applyFill="1" applyBorder="1" applyAlignment="1">
      <alignment horizontal="right" vertical="center"/>
    </xf>
    <xf numFmtId="167" fontId="7" fillId="13" borderId="93" xfId="5" applyNumberFormat="1" applyFill="1" applyBorder="1" applyAlignment="1">
      <alignment horizontal="right" vertical="center"/>
    </xf>
    <xf numFmtId="167" fontId="7" fillId="6" borderId="93" xfId="5" applyNumberFormat="1" applyFill="1" applyBorder="1" applyAlignment="1">
      <alignment horizontal="right" vertical="center"/>
    </xf>
    <xf numFmtId="0" fontId="6" fillId="6" borderId="91" xfId="944" applyNumberFormat="1" applyFill="1" applyBorder="1" applyAlignment="1">
      <alignment vertical="center"/>
    </xf>
    <xf numFmtId="164" fontId="32" fillId="12" borderId="91" xfId="9" applyNumberFormat="1" applyFont="1" applyFill="1" applyBorder="1" applyAlignment="1">
      <alignment horizontal="right" vertical="center"/>
    </xf>
    <xf numFmtId="164" fontId="32" fillId="13" borderId="132" xfId="9" applyNumberFormat="1" applyFont="1" applyFill="1" applyBorder="1" applyAlignment="1">
      <alignment horizontal="right" vertical="center"/>
    </xf>
    <xf numFmtId="164" fontId="32" fillId="6" borderId="91" xfId="9" applyNumberFormat="1" applyFont="1" applyFill="1" applyBorder="1" applyAlignment="1">
      <alignment horizontal="right" vertical="center"/>
    </xf>
    <xf numFmtId="164" fontId="32" fillId="6" borderId="132" xfId="9" applyNumberFormat="1" applyFont="1" applyFill="1" applyBorder="1" applyAlignment="1">
      <alignment horizontal="right" vertical="center"/>
    </xf>
    <xf numFmtId="49" fontId="45" fillId="0" borderId="83" xfId="0" applyNumberFormat="1" applyFont="1" applyBorder="1" applyAlignment="1">
      <alignment horizontal="left" vertical="center"/>
    </xf>
    <xf numFmtId="49" fontId="54" fillId="0" borderId="83" xfId="0" applyNumberFormat="1" applyFont="1" applyBorder="1" applyAlignment="1">
      <alignment horizontal="right" vertical="center"/>
    </xf>
    <xf numFmtId="0" fontId="7" fillId="11" borderId="93" xfId="5" applyNumberFormat="1" applyFill="1" applyBorder="1" applyAlignment="1">
      <alignment horizontal="right" vertical="center"/>
    </xf>
    <xf numFmtId="168" fontId="7" fillId="3" borderId="93" xfId="5" applyNumberFormat="1" applyBorder="1" applyAlignment="1">
      <alignment horizontal="right" vertical="center"/>
    </xf>
    <xf numFmtId="168" fontId="7" fillId="3" borderId="133" xfId="5" applyNumberFormat="1" applyBorder="1" applyAlignment="1">
      <alignment horizontal="right" vertical="center"/>
    </xf>
    <xf numFmtId="0" fontId="7" fillId="0" borderId="93" xfId="5" applyNumberFormat="1" applyFill="1" applyBorder="1" applyAlignment="1">
      <alignment horizontal="left" vertical="center"/>
    </xf>
    <xf numFmtId="164" fontId="7" fillId="11" borderId="93" xfId="4" applyNumberFormat="1" applyFill="1" applyBorder="1">
      <alignment horizontal="right" vertical="center"/>
    </xf>
    <xf numFmtId="164" fontId="7" fillId="6" borderId="93" xfId="5" applyNumberFormat="1" applyFill="1" applyBorder="1" applyAlignment="1">
      <alignment horizontal="right" vertical="center"/>
    </xf>
    <xf numFmtId="164" fontId="7" fillId="6" borderId="133" xfId="5" applyNumberFormat="1" applyFill="1" applyBorder="1" applyAlignment="1">
      <alignment horizontal="right" vertical="center"/>
    </xf>
    <xf numFmtId="0" fontId="84" fillId="0" borderId="0" xfId="0" applyFont="1"/>
    <xf numFmtId="0" fontId="0" fillId="0" borderId="0" xfId="0" applyAlignment="1">
      <alignment horizontal="justify" vertical="center" wrapText="1"/>
    </xf>
    <xf numFmtId="0" fontId="10" fillId="0" borderId="0" xfId="6" applyAlignment="1">
      <alignment vertical="center" wrapText="1"/>
    </xf>
    <xf numFmtId="0" fontId="10" fillId="0" borderId="0" xfId="6" applyAlignment="1">
      <alignment horizontal="left" vertical="center" wrapText="1"/>
    </xf>
    <xf numFmtId="0" fontId="0" fillId="0" borderId="0" xfId="0" applyAlignment="1">
      <alignment horizontal="left" vertical="center" wrapText="1"/>
    </xf>
    <xf numFmtId="0" fontId="27" fillId="0" borderId="0" xfId="6" applyFont="1" applyAlignment="1">
      <alignment horizontal="left" vertical="center" wrapText="1"/>
    </xf>
    <xf numFmtId="0" fontId="10" fillId="0" borderId="0" xfId="6" quotePrefix="1" applyAlignment="1">
      <alignment horizontal="left" vertical="center" wrapText="1"/>
    </xf>
    <xf numFmtId="0" fontId="10" fillId="0" borderId="0" xfId="6" applyAlignment="1">
      <alignment vertical="center"/>
    </xf>
    <xf numFmtId="49" fontId="54" fillId="0" borderId="83" xfId="0" applyNumberFormat="1" applyFont="1" applyBorder="1" applyAlignment="1">
      <alignment horizontal="center" vertical="center"/>
    </xf>
    <xf numFmtId="0" fontId="19" fillId="0" borderId="0" xfId="0" applyFont="1" applyAlignment="1">
      <alignment horizontal="left" vertical="center" wrapText="1"/>
    </xf>
    <xf numFmtId="49" fontId="54" fillId="0" borderId="83" xfId="2" applyFont="1" applyBorder="1" applyAlignment="1">
      <alignment horizontal="center" vertical="center"/>
    </xf>
    <xf numFmtId="49" fontId="92" fillId="0" borderId="5" xfId="2" applyFont="1" applyBorder="1" applyAlignment="1">
      <alignment horizontal="center" vertical="center"/>
    </xf>
    <xf numFmtId="49" fontId="92" fillId="0" borderId="0" xfId="2" applyBorder="1" applyAlignment="1">
      <alignment horizontal="center" vertical="center"/>
    </xf>
    <xf numFmtId="0" fontId="91" fillId="0" borderId="0" xfId="1" applyNumberFormat="1" applyAlignment="1">
      <alignment horizontal="left" vertical="center"/>
    </xf>
    <xf numFmtId="49" fontId="21" fillId="0" borderId="0" xfId="10" applyAlignment="1">
      <alignment horizontal="left" vertical="center"/>
    </xf>
    <xf numFmtId="49" fontId="91" fillId="0" borderId="0" xfId="1" applyAlignment="1">
      <alignment horizontal="left" vertical="center"/>
    </xf>
    <xf numFmtId="49" fontId="49" fillId="0" borderId="0" xfId="2" applyFont="1" applyBorder="1" applyAlignment="1">
      <alignment horizontal="center" vertical="center"/>
    </xf>
    <xf numFmtId="0" fontId="10" fillId="0" borderId="0" xfId="6" applyAlignment="1">
      <alignment horizontal="left" vertical="center"/>
    </xf>
    <xf numFmtId="0" fontId="0" fillId="0" borderId="0" xfId="0" applyAlignment="1">
      <alignment horizontal="left" vertical="center"/>
    </xf>
    <xf numFmtId="49" fontId="54" fillId="0" borderId="5" xfId="2" applyFont="1" applyBorder="1" applyAlignment="1">
      <alignment horizontal="center" vertical="center"/>
    </xf>
    <xf numFmtId="0" fontId="91" fillId="0" borderId="0" xfId="1" applyNumberFormat="1" applyAlignment="1">
      <alignment horizontal="justify" vertical="center" wrapText="1"/>
    </xf>
    <xf numFmtId="0" fontId="10" fillId="0" borderId="0" xfId="0" applyFont="1" applyAlignment="1">
      <alignment horizontal="left" vertical="center" wrapText="1"/>
    </xf>
    <xf numFmtId="0" fontId="10" fillId="0" borderId="0" xfId="0" quotePrefix="1" applyFont="1" applyAlignment="1">
      <alignment horizontal="justify" vertical="center" wrapText="1"/>
    </xf>
    <xf numFmtId="0" fontId="10" fillId="0" borderId="0" xfId="0" quotePrefix="1" applyFont="1" applyAlignment="1">
      <alignment horizontal="left" vertical="center" wrapText="1"/>
    </xf>
    <xf numFmtId="0" fontId="0" fillId="0" borderId="0" xfId="0" applyAlignment="1">
      <alignment vertical="center"/>
    </xf>
    <xf numFmtId="49" fontId="54" fillId="0" borderId="83" xfId="2" applyFont="1" applyBorder="1">
      <alignment horizontal="right" vertical="center"/>
    </xf>
    <xf numFmtId="49" fontId="54" fillId="0" borderId="88" xfId="2" applyFont="1" applyBorder="1">
      <alignment horizontal="right" vertical="center"/>
    </xf>
    <xf numFmtId="49" fontId="54" fillId="0" borderId="42" xfId="2" applyFont="1" applyBorder="1" applyAlignment="1">
      <alignment horizontal="right" vertical="center" wrapText="1"/>
    </xf>
    <xf numFmtId="49" fontId="54" fillId="0" borderId="94" xfId="2" applyFont="1" applyBorder="1">
      <alignment horizontal="right" vertical="center"/>
    </xf>
    <xf numFmtId="49" fontId="54" fillId="0" borderId="0" xfId="2" applyFont="1" applyBorder="1" applyAlignment="1">
      <alignment horizontal="right" vertical="center" wrapText="1"/>
    </xf>
    <xf numFmtId="49" fontId="27" fillId="9" borderId="0" xfId="0" applyNumberFormat="1" applyFont="1" applyFill="1" applyAlignment="1">
      <alignment horizontal="left" vertical="center" wrapText="1"/>
    </xf>
    <xf numFmtId="0" fontId="10" fillId="0" borderId="0" xfId="943" applyAlignment="1">
      <alignment vertical="center"/>
    </xf>
    <xf numFmtId="49" fontId="27" fillId="0" borderId="0" xfId="0" applyNumberFormat="1" applyFont="1" applyAlignment="1">
      <alignment vertical="center" wrapText="1"/>
    </xf>
    <xf numFmtId="49" fontId="27" fillId="0" borderId="0" xfId="0" applyNumberFormat="1" applyFont="1" applyAlignment="1">
      <alignment horizontal="left" vertical="center" wrapText="1"/>
    </xf>
    <xf numFmtId="0" fontId="27" fillId="9" borderId="0" xfId="0" applyFont="1" applyFill="1" applyAlignment="1">
      <alignment vertical="center" wrapText="1"/>
    </xf>
    <xf numFmtId="49" fontId="27" fillId="9" borderId="0" xfId="0" applyNumberFormat="1" applyFont="1" applyFill="1" applyAlignment="1">
      <alignment vertical="center" wrapText="1"/>
    </xf>
    <xf numFmtId="0" fontId="10" fillId="0" borderId="0" xfId="0" applyFont="1" applyAlignment="1">
      <alignment horizontal="left" vertical="center"/>
    </xf>
    <xf numFmtId="0" fontId="91" fillId="0" borderId="0" xfId="1" applyNumberFormat="1" applyAlignment="1">
      <alignment horizontal="justify" wrapText="1"/>
    </xf>
    <xf numFmtId="0" fontId="10" fillId="0" borderId="0" xfId="6" applyAlignment="1">
      <alignment horizontal="left"/>
    </xf>
    <xf numFmtId="0" fontId="91" fillId="0" borderId="0" xfId="1" applyNumberFormat="1" applyAlignment="1">
      <alignment horizontal="left" wrapText="1"/>
    </xf>
    <xf numFmtId="0" fontId="98" fillId="0" borderId="96" xfId="0" applyFont="1" applyBorder="1" applyAlignment="1">
      <alignment horizontal="center"/>
    </xf>
    <xf numFmtId="0" fontId="15" fillId="0" borderId="0" xfId="0" applyFont="1" applyAlignment="1">
      <alignment vertical="center"/>
    </xf>
    <xf numFmtId="0" fontId="10" fillId="0" borderId="0" xfId="943" applyAlignment="1">
      <alignment horizontal="left" vertical="center" wrapText="1"/>
    </xf>
    <xf numFmtId="0" fontId="10" fillId="0" borderId="0" xfId="943" applyAlignment="1">
      <alignment horizontal="left" vertical="center"/>
    </xf>
    <xf numFmtId="0" fontId="27" fillId="0" borderId="0" xfId="943" applyFont="1" applyAlignment="1">
      <alignment horizontal="left" vertical="center"/>
    </xf>
    <xf numFmtId="0" fontId="27" fillId="0" borderId="0" xfId="0" applyFont="1" applyAlignment="1">
      <alignment horizontal="left" vertical="center"/>
    </xf>
    <xf numFmtId="0" fontId="27" fillId="6" borderId="0" xfId="943" applyFont="1" applyFill="1" applyAlignment="1">
      <alignment horizontal="justify" vertical="center" wrapText="1"/>
    </xf>
    <xf numFmtId="0" fontId="10" fillId="0" borderId="0" xfId="943" applyAlignment="1">
      <alignment vertical="center" wrapText="1"/>
    </xf>
    <xf numFmtId="49" fontId="44" fillId="0" borderId="104" xfId="961" applyFont="1" applyBorder="1">
      <alignment horizontal="right" vertical="center"/>
    </xf>
    <xf numFmtId="49" fontId="67" fillId="0" borderId="104" xfId="961" applyFont="1" applyBorder="1" applyAlignment="1">
      <alignment horizontal="left" vertical="center" wrapText="1"/>
    </xf>
    <xf numFmtId="49" fontId="54" fillId="0" borderId="104" xfId="961" applyFont="1" applyBorder="1">
      <alignment horizontal="right" vertical="center"/>
    </xf>
    <xf numFmtId="0" fontId="53" fillId="0" borderId="0" xfId="7" applyFont="1" applyAlignment="1">
      <alignment vertical="center"/>
    </xf>
    <xf numFmtId="49" fontId="67" fillId="0" borderId="105" xfId="961" applyFont="1" applyBorder="1" applyAlignment="1">
      <alignment horizontal="left" vertical="center" wrapText="1"/>
    </xf>
    <xf numFmtId="49" fontId="44" fillId="3" borderId="104" xfId="961" applyFont="1" applyFill="1" applyBorder="1">
      <alignment horizontal="right" vertical="center"/>
    </xf>
    <xf numFmtId="0" fontId="91" fillId="3" borderId="0" xfId="1" applyNumberFormat="1" applyFill="1" applyAlignment="1">
      <alignment horizontal="left" vertical="center"/>
    </xf>
    <xf numFmtId="49" fontId="54" fillId="3" borderId="104" xfId="961" applyFont="1" applyFill="1" applyBorder="1">
      <alignment horizontal="right" vertical="center"/>
    </xf>
    <xf numFmtId="49" fontId="67" fillId="3" borderId="105" xfId="961" applyFont="1" applyFill="1" applyBorder="1" applyAlignment="1">
      <alignment horizontal="left" vertical="center" wrapText="1"/>
    </xf>
    <xf numFmtId="0" fontId="69" fillId="3" borderId="105" xfId="0" applyFont="1" applyFill="1" applyBorder="1" applyAlignment="1">
      <alignment vertical="center" wrapText="1"/>
    </xf>
    <xf numFmtId="0" fontId="10" fillId="6" borderId="0" xfId="943" applyFill="1" applyAlignment="1">
      <alignment vertical="center" wrapText="1"/>
    </xf>
    <xf numFmtId="0" fontId="10" fillId="6" borderId="0" xfId="943" applyFill="1" applyAlignment="1">
      <alignment vertical="center"/>
    </xf>
    <xf numFmtId="0" fontId="91" fillId="6" borderId="0" xfId="1" applyNumberFormat="1" applyFill="1" applyAlignment="1">
      <alignment horizontal="left" vertical="center"/>
    </xf>
    <xf numFmtId="49" fontId="54" fillId="6" borderId="104" xfId="961" applyFont="1" applyFill="1" applyBorder="1">
      <alignment horizontal="right" vertical="center"/>
    </xf>
    <xf numFmtId="0" fontId="10" fillId="6" borderId="0" xfId="943" applyFill="1" applyAlignment="1">
      <alignment horizontal="left" vertical="center" wrapText="1"/>
    </xf>
    <xf numFmtId="0" fontId="0" fillId="6" borderId="0" xfId="0" applyFill="1" applyAlignment="1">
      <alignment horizontal="left" vertical="center"/>
    </xf>
    <xf numFmtId="49" fontId="44" fillId="6" borderId="104" xfId="961" applyFont="1" applyFill="1" applyBorder="1">
      <alignment horizontal="right" vertical="center"/>
    </xf>
    <xf numFmtId="0" fontId="7" fillId="3" borderId="0" xfId="5" applyNumberFormat="1" applyBorder="1" applyAlignment="1">
      <alignment horizontal="left" vertical="center"/>
    </xf>
    <xf numFmtId="0" fontId="12" fillId="6" borderId="0" xfId="7" applyNumberFormat="1" applyFill="1" applyAlignment="1">
      <alignment horizontal="justify" vertical="center" wrapText="1"/>
    </xf>
    <xf numFmtId="0" fontId="0" fillId="6" borderId="0" xfId="0" applyFill="1" applyAlignment="1">
      <alignment horizontal="justify" vertical="center"/>
    </xf>
    <xf numFmtId="0" fontId="7" fillId="6" borderId="0" xfId="943" applyFont="1" applyFill="1" applyAlignment="1">
      <alignment vertical="center" wrapText="1"/>
    </xf>
    <xf numFmtId="0" fontId="0" fillId="6" borderId="0" xfId="0" applyFill="1" applyAlignment="1">
      <alignment vertical="center"/>
    </xf>
    <xf numFmtId="0" fontId="12" fillId="6" borderId="0" xfId="7" applyNumberFormat="1" applyFill="1" applyAlignment="1">
      <alignment horizontal="left" vertical="center"/>
    </xf>
    <xf numFmtId="49" fontId="54" fillId="6" borderId="104" xfId="961" applyNumberFormat="1" applyFont="1" applyFill="1" applyBorder="1">
      <alignment horizontal="right" vertical="center"/>
    </xf>
    <xf numFmtId="0" fontId="91" fillId="6" borderId="0" xfId="1" applyNumberFormat="1" applyFill="1" applyAlignment="1">
      <alignment horizontal="left" vertical="center" wrapText="1"/>
    </xf>
    <xf numFmtId="0" fontId="12" fillId="6" borderId="0" xfId="7" applyFill="1" applyAlignment="1">
      <alignment horizontal="justify" vertical="center" wrapText="1"/>
    </xf>
    <xf numFmtId="49" fontId="54" fillId="6" borderId="0" xfId="961" applyNumberFormat="1" applyFont="1" applyFill="1" applyBorder="1" applyAlignment="1">
      <alignment vertical="center"/>
    </xf>
    <xf numFmtId="0" fontId="104" fillId="6" borderId="104" xfId="961" applyNumberFormat="1" applyFont="1" applyFill="1" applyBorder="1">
      <alignment horizontal="right" vertical="center"/>
    </xf>
    <xf numFmtId="0" fontId="54" fillId="6" borderId="116" xfId="961" applyNumberFormat="1" applyFont="1" applyFill="1" applyBorder="1">
      <alignment horizontal="right" vertical="center"/>
    </xf>
    <xf numFmtId="0" fontId="54" fillId="6" borderId="104" xfId="961" applyNumberFormat="1" applyFont="1" applyFill="1" applyBorder="1">
      <alignment horizontal="right" vertical="center"/>
    </xf>
    <xf numFmtId="49" fontId="45" fillId="6" borderId="104" xfId="961" applyNumberFormat="1" applyFont="1" applyFill="1" applyBorder="1" applyAlignment="1">
      <alignment horizontal="left" vertical="top"/>
    </xf>
    <xf numFmtId="0" fontId="10" fillId="6" borderId="0" xfId="943" applyFill="1" applyAlignment="1">
      <alignment horizontal="justify" vertical="center" wrapText="1"/>
    </xf>
    <xf numFmtId="0" fontId="10" fillId="6" borderId="0" xfId="0" applyFont="1" applyFill="1" applyAlignment="1">
      <alignment horizontal="justify" vertical="center"/>
    </xf>
    <xf numFmtId="0" fontId="105" fillId="17" borderId="115" xfId="962" applyNumberFormat="1" applyFont="1" applyFill="1" applyBorder="1" applyAlignment="1">
      <alignment horizontal="left" vertical="center"/>
    </xf>
    <xf numFmtId="0" fontId="105" fillId="17" borderId="104" xfId="962" applyNumberFormat="1" applyFont="1" applyFill="1" applyBorder="1" applyAlignment="1">
      <alignment horizontal="left" vertical="center"/>
    </xf>
    <xf numFmtId="49" fontId="104" fillId="6" borderId="104" xfId="961" applyFont="1" applyFill="1" applyBorder="1">
      <alignment horizontal="right" vertical="center"/>
    </xf>
    <xf numFmtId="0" fontId="10" fillId="6" borderId="0" xfId="943" applyFill="1" applyAlignment="1">
      <alignment horizontal="left" vertical="center"/>
    </xf>
    <xf numFmtId="0" fontId="23" fillId="6" borderId="42" xfId="961" applyNumberFormat="1" applyFill="1" applyBorder="1">
      <alignment horizontal="right" vertical="center"/>
    </xf>
    <xf numFmtId="49" fontId="23" fillId="6" borderId="0" xfId="961" applyFill="1" applyBorder="1">
      <alignment horizontal="right" vertical="center"/>
    </xf>
    <xf numFmtId="0" fontId="54" fillId="6" borderId="108" xfId="961" applyNumberFormat="1" applyFont="1" applyFill="1" applyBorder="1">
      <alignment horizontal="right" vertical="center"/>
    </xf>
    <xf numFmtId="49" fontId="54" fillId="6" borderId="108" xfId="961" applyFont="1" applyFill="1" applyBorder="1">
      <alignment horizontal="right" vertical="center"/>
    </xf>
    <xf numFmtId="0" fontId="23" fillId="6" borderId="75" xfId="961" applyNumberFormat="1" applyFill="1" applyBorder="1">
      <alignment horizontal="right" vertical="center"/>
    </xf>
    <xf numFmtId="49" fontId="23" fillId="6" borderId="76" xfId="961" applyFill="1" applyBorder="1">
      <alignment horizontal="right" vertical="center"/>
    </xf>
    <xf numFmtId="0" fontId="23" fillId="6" borderId="0" xfId="961" applyNumberFormat="1" applyFill="1" applyBorder="1">
      <alignment horizontal="right" vertical="center"/>
    </xf>
    <xf numFmtId="0" fontId="10" fillId="0" borderId="0" xfId="6" applyAlignment="1">
      <alignment horizontal="justify" vertical="center" wrapText="1"/>
    </xf>
    <xf numFmtId="0" fontId="10" fillId="0" borderId="0" xfId="0" applyFont="1" applyAlignment="1">
      <alignment horizontal="justify" vertical="center" wrapText="1"/>
    </xf>
    <xf numFmtId="0" fontId="27" fillId="0" borderId="0" xfId="6" applyFont="1" applyAlignment="1">
      <alignment horizontal="left" vertical="center"/>
    </xf>
    <xf numFmtId="0" fontId="75" fillId="6" borderId="0" xfId="0" applyFont="1" applyFill="1" applyAlignment="1">
      <alignment horizontal="center" vertical="center"/>
    </xf>
    <xf numFmtId="49" fontId="54" fillId="6" borderId="119" xfId="963" applyFont="1" applyFill="1" applyBorder="1" applyAlignment="1">
      <alignment horizontal="center" vertical="center"/>
    </xf>
    <xf numFmtId="0" fontId="10" fillId="6" borderId="0" xfId="6" applyFill="1" applyAlignment="1">
      <alignment horizontal="left" vertical="center" wrapText="1"/>
    </xf>
    <xf numFmtId="0" fontId="10" fillId="6" borderId="0" xfId="6" applyFill="1" applyAlignment="1">
      <alignment horizontal="left" vertical="center"/>
    </xf>
    <xf numFmtId="0" fontId="27" fillId="6" borderId="0" xfId="6" applyFont="1" applyFill="1" applyAlignment="1">
      <alignment horizontal="justify" vertical="center" wrapText="1"/>
    </xf>
    <xf numFmtId="0" fontId="12" fillId="0" borderId="0" xfId="7" applyAlignment="1">
      <alignment vertical="center"/>
    </xf>
    <xf numFmtId="0" fontId="10" fillId="6" borderId="0" xfId="6" applyFill="1" applyAlignment="1">
      <alignment vertical="center" wrapText="1"/>
    </xf>
    <xf numFmtId="0" fontId="10" fillId="6" borderId="0" xfId="6" applyFill="1" applyAlignment="1">
      <alignment vertical="center"/>
    </xf>
    <xf numFmtId="0" fontId="94" fillId="6" borderId="119" xfId="963" applyNumberFormat="1" applyFill="1" applyBorder="1" applyAlignment="1">
      <alignment horizontal="center" vertical="center"/>
    </xf>
    <xf numFmtId="0" fontId="0" fillId="0" borderId="0" xfId="0" applyAlignment="1">
      <alignment vertical="center" wrapText="1"/>
    </xf>
    <xf numFmtId="0" fontId="91" fillId="0" borderId="0" xfId="1" applyNumberFormat="1" applyFont="1" applyAlignment="1">
      <alignment horizontal="left" vertical="center"/>
    </xf>
    <xf numFmtId="0" fontId="10" fillId="0" borderId="0" xfId="6" applyAlignment="1">
      <alignment horizontal="justify" vertical="center"/>
    </xf>
    <xf numFmtId="0" fontId="27" fillId="6" borderId="0" xfId="943" applyFont="1" applyFill="1" applyAlignment="1">
      <alignment vertical="center"/>
    </xf>
    <xf numFmtId="0" fontId="21" fillId="6" borderId="0" xfId="10" applyNumberFormat="1" applyFill="1" applyAlignment="1">
      <alignment horizontal="left" vertical="center"/>
    </xf>
    <xf numFmtId="0" fontId="27" fillId="6" borderId="0" xfId="943" applyFont="1" applyFill="1" applyAlignment="1">
      <alignment vertical="center" wrapText="1"/>
    </xf>
  </cellXfs>
  <cellStyles count="971">
    <cellStyle name="1." xfId="1" xr:uid="{00000000-0005-0000-0000-000000000000}"/>
    <cellStyle name="1.1" xfId="10" xr:uid="{00000000-0005-0000-0000-000001000000}"/>
    <cellStyle name="2." xfId="11" xr:uid="{00000000-0005-0000-0000-000002000000}"/>
    <cellStyle name="2.1" xfId="12" xr:uid="{00000000-0005-0000-0000-000003000000}"/>
    <cellStyle name="BANDE blanc.xls" xfId="13" xr:uid="{00000000-0005-0000-0000-000004000000}"/>
    <cellStyle name="BANDE BLEUE" xfId="14" xr:uid="{00000000-0005-0000-0000-000005000000}"/>
    <cellStyle name="Calcul" xfId="966" builtinId="22" customBuiltin="1"/>
    <cellStyle name="Cellule liée 2" xfId="366" xr:uid="{00000000-0005-0000-0000-000006000000}"/>
    <cellStyle name="Commentaire 2" xfId="943" xr:uid="{00000000-0005-0000-0000-000007000000}"/>
    <cellStyle name="Fond gris" xfId="4" xr:uid="{00000000-0005-0000-0000-0000F8020000}"/>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xfId="70" builtinId="8" hidden="1"/>
    <cellStyle name="Lien hypertexte" xfId="72" builtinId="8" hidden="1"/>
    <cellStyle name="Lien hypertexte" xfId="74" builtinId="8" hidden="1"/>
    <cellStyle name="Lien hypertexte" xfId="76" builtinId="8" hidden="1"/>
    <cellStyle name="Lien hypertexte" xfId="78" builtinId="8" hidden="1"/>
    <cellStyle name="Lien hypertexte" xfId="80" builtinId="8" hidden="1"/>
    <cellStyle name="Lien hypertexte" xfId="82" builtinId="8" hidden="1"/>
    <cellStyle name="Lien hypertexte" xfId="84" builtinId="8" hidden="1"/>
    <cellStyle name="Lien hypertexte" xfId="86" builtinId="8" hidden="1"/>
    <cellStyle name="Lien hypertexte" xfId="88" builtinId="8" hidden="1"/>
    <cellStyle name="Lien hypertexte" xfId="90" builtinId="8" hidden="1"/>
    <cellStyle name="Lien hypertexte" xfId="92" builtinId="8" hidden="1"/>
    <cellStyle name="Lien hypertexte" xfId="94" builtinId="8" hidden="1"/>
    <cellStyle name="Lien hypertexte" xfId="96" builtinId="8" hidden="1"/>
    <cellStyle name="Lien hypertexte" xfId="98" builtinId="8" hidden="1"/>
    <cellStyle name="Lien hypertexte" xfId="100" builtinId="8" hidden="1"/>
    <cellStyle name="Lien hypertexte" xfId="102" builtinId="8" hidden="1"/>
    <cellStyle name="Lien hypertexte" xfId="104" builtinId="8" hidden="1"/>
    <cellStyle name="Lien hypertexte" xfId="106" builtinId="8" hidden="1"/>
    <cellStyle name="Lien hypertexte" xfId="108" builtinId="8" hidden="1"/>
    <cellStyle name="Lien hypertexte" xfId="110" builtinId="8" hidden="1"/>
    <cellStyle name="Lien hypertexte" xfId="112" builtinId="8" hidden="1"/>
    <cellStyle name="Lien hypertexte" xfId="114" builtinId="8" hidden="1"/>
    <cellStyle name="Lien hypertexte" xfId="116" builtinId="8" hidden="1"/>
    <cellStyle name="Lien hypertexte" xfId="118" builtinId="8" hidden="1"/>
    <cellStyle name="Lien hypertexte" xfId="120" builtinId="8" hidden="1"/>
    <cellStyle name="Lien hypertexte" xfId="122" builtinId="8" hidden="1"/>
    <cellStyle name="Lien hypertexte" xfId="124" builtinId="8" hidden="1"/>
    <cellStyle name="Lien hypertexte" xfId="126" builtinId="8" hidden="1"/>
    <cellStyle name="Lien hypertexte" xfId="128" builtinId="8" hidden="1"/>
    <cellStyle name="Lien hypertexte" xfId="130" builtinId="8" hidden="1"/>
    <cellStyle name="Lien hypertexte" xfId="132" builtinId="8" hidden="1"/>
    <cellStyle name="Lien hypertexte" xfId="134" builtinId="8" hidden="1"/>
    <cellStyle name="Lien hypertexte" xfId="136" builtinId="8" hidden="1"/>
    <cellStyle name="Lien hypertexte" xfId="138" builtinId="8" hidden="1"/>
    <cellStyle name="Lien hypertexte" xfId="140" builtinId="8" hidden="1"/>
    <cellStyle name="Lien hypertexte" xfId="142" builtinId="8" hidden="1"/>
    <cellStyle name="Lien hypertexte" xfId="144" builtinId="8" hidden="1"/>
    <cellStyle name="Lien hypertexte" xfId="146" builtinId="8" hidden="1"/>
    <cellStyle name="Lien hypertexte" xfId="148" builtinId="8" hidden="1"/>
    <cellStyle name="Lien hypertexte" xfId="150" builtinId="8" hidden="1"/>
    <cellStyle name="Lien hypertexte" xfId="152" builtinId="8" hidden="1"/>
    <cellStyle name="Lien hypertexte" xfId="154" builtinId="8" hidden="1"/>
    <cellStyle name="Lien hypertexte" xfId="156" builtinId="8" hidden="1"/>
    <cellStyle name="Lien hypertexte" xfId="158" builtinId="8" hidden="1"/>
    <cellStyle name="Lien hypertexte" xfId="160" builtinId="8" hidden="1"/>
    <cellStyle name="Lien hypertexte" xfId="162" builtinId="8" hidden="1"/>
    <cellStyle name="Lien hypertexte" xfId="164" builtinId="8" hidden="1"/>
    <cellStyle name="Lien hypertexte" xfId="166" builtinId="8" hidden="1"/>
    <cellStyle name="Lien hypertexte" xfId="168" builtinId="8" hidden="1"/>
    <cellStyle name="Lien hypertexte" xfId="170" builtinId="8" hidden="1"/>
    <cellStyle name="Lien hypertexte" xfId="172" builtinId="8" hidden="1"/>
    <cellStyle name="Lien hypertexte" xfId="174" builtinId="8" hidden="1"/>
    <cellStyle name="Lien hypertexte" xfId="176" builtinId="8" hidden="1"/>
    <cellStyle name="Lien hypertexte" xfId="178" builtinId="8" hidden="1"/>
    <cellStyle name="Lien hypertexte" xfId="180" builtinId="8" hidden="1"/>
    <cellStyle name="Lien hypertexte" xfId="182" builtinId="8" hidden="1"/>
    <cellStyle name="Lien hypertexte" xfId="184" builtinId="8" hidden="1"/>
    <cellStyle name="Lien hypertexte" xfId="186" builtinId="8" hidden="1"/>
    <cellStyle name="Lien hypertexte" xfId="188" builtinId="8" hidden="1"/>
    <cellStyle name="Lien hypertexte" xfId="190" builtinId="8" hidden="1"/>
    <cellStyle name="Lien hypertexte" xfId="192" builtinId="8" hidden="1"/>
    <cellStyle name="Lien hypertexte" xfId="194" builtinId="8" hidden="1"/>
    <cellStyle name="Lien hypertexte" xfId="196" builtinId="8" hidden="1"/>
    <cellStyle name="Lien hypertexte" xfId="198" builtinId="8" hidden="1"/>
    <cellStyle name="Lien hypertexte" xfId="200" builtinId="8" hidden="1"/>
    <cellStyle name="Lien hypertexte" xfId="202" builtinId="8" hidden="1"/>
    <cellStyle name="Lien hypertexte" xfId="204" builtinId="8" hidden="1"/>
    <cellStyle name="Lien hypertexte" xfId="206" builtinId="8" hidden="1"/>
    <cellStyle name="Lien hypertexte" xfId="208" builtinId="8" hidden="1"/>
    <cellStyle name="Lien hypertexte" xfId="210" builtinId="8" hidden="1"/>
    <cellStyle name="Lien hypertexte" xfId="212" builtinId="8" hidden="1"/>
    <cellStyle name="Lien hypertexte" xfId="214" builtinId="8" hidden="1"/>
    <cellStyle name="Lien hypertexte" xfId="216" builtinId="8" hidden="1"/>
    <cellStyle name="Lien hypertexte" xfId="218" builtinId="8" hidden="1"/>
    <cellStyle name="Lien hypertexte" xfId="220" builtinId="8" hidden="1"/>
    <cellStyle name="Lien hypertexte" xfId="222" builtinId="8" hidden="1"/>
    <cellStyle name="Lien hypertexte" xfId="224" builtinId="8" hidden="1"/>
    <cellStyle name="Lien hypertexte" xfId="226" builtinId="8" hidden="1"/>
    <cellStyle name="Lien hypertexte" xfId="228" builtinId="8" hidden="1"/>
    <cellStyle name="Lien hypertexte" xfId="230" builtinId="8" hidden="1"/>
    <cellStyle name="Lien hypertexte" xfId="232" builtinId="8" hidden="1"/>
    <cellStyle name="Lien hypertexte" xfId="234" builtinId="8" hidden="1"/>
    <cellStyle name="Lien hypertexte" xfId="236" builtinId="8" hidden="1"/>
    <cellStyle name="Lien hypertexte" xfId="238" builtinId="8" hidden="1"/>
    <cellStyle name="Lien hypertexte" xfId="240" builtinId="8" hidden="1"/>
    <cellStyle name="Lien hypertexte" xfId="242" builtinId="8" hidden="1"/>
    <cellStyle name="Lien hypertexte" xfId="244" builtinId="8" hidden="1"/>
    <cellStyle name="Lien hypertexte" xfId="246" builtinId="8" hidden="1"/>
    <cellStyle name="Lien hypertexte" xfId="248" builtinId="8" hidden="1"/>
    <cellStyle name="Lien hypertexte" xfId="250" builtinId="8" hidden="1"/>
    <cellStyle name="Lien hypertexte" xfId="252" builtinId="8" hidden="1"/>
    <cellStyle name="Lien hypertexte" xfId="254" builtinId="8" hidden="1"/>
    <cellStyle name="Lien hypertexte" xfId="256" builtinId="8" hidden="1"/>
    <cellStyle name="Lien hypertexte" xfId="258" builtinId="8" hidden="1"/>
    <cellStyle name="Lien hypertexte" xfId="260" builtinId="8" hidden="1"/>
    <cellStyle name="Lien hypertexte" xfId="262" builtinId="8" hidden="1"/>
    <cellStyle name="Lien hypertexte" xfId="264" builtinId="8" hidden="1"/>
    <cellStyle name="Lien hypertexte" xfId="266" builtinId="8" hidden="1"/>
    <cellStyle name="Lien hypertexte" xfId="268" builtinId="8" hidden="1"/>
    <cellStyle name="Lien hypertexte" xfId="270" builtinId="8" hidden="1"/>
    <cellStyle name="Lien hypertexte" xfId="272" builtinId="8" hidden="1"/>
    <cellStyle name="Lien hypertexte" xfId="274" builtinId="8" hidden="1"/>
    <cellStyle name="Lien hypertexte" xfId="276" builtinId="8" hidden="1"/>
    <cellStyle name="Lien hypertexte" xfId="278" builtinId="8" hidden="1"/>
    <cellStyle name="Lien hypertexte" xfId="280" builtinId="8" hidden="1"/>
    <cellStyle name="Lien hypertexte" xfId="282" builtinId="8" hidden="1"/>
    <cellStyle name="Lien hypertexte" xfId="284" builtinId="8" hidden="1"/>
    <cellStyle name="Lien hypertexte" xfId="286" builtinId="8" hidden="1"/>
    <cellStyle name="Lien hypertexte" xfId="288" builtinId="8" hidden="1"/>
    <cellStyle name="Lien hypertexte" xfId="290" builtinId="8" hidden="1"/>
    <cellStyle name="Lien hypertexte" xfId="292" builtinId="8" hidden="1"/>
    <cellStyle name="Lien hypertexte" xfId="294" builtinId="8" hidden="1"/>
    <cellStyle name="Lien hypertexte" xfId="296" builtinId="8" hidden="1"/>
    <cellStyle name="Lien hypertexte" xfId="298" builtinId="8" hidden="1"/>
    <cellStyle name="Lien hypertexte" xfId="300" builtinId="8" hidden="1"/>
    <cellStyle name="Lien hypertexte" xfId="302" builtinId="8" hidden="1"/>
    <cellStyle name="Lien hypertexte" xfId="304" builtinId="8" hidden="1"/>
    <cellStyle name="Lien hypertexte" xfId="306" builtinId="8" hidden="1"/>
    <cellStyle name="Lien hypertexte" xfId="308" builtinId="8" hidden="1"/>
    <cellStyle name="Lien hypertexte" xfId="310" builtinId="8" hidden="1"/>
    <cellStyle name="Lien hypertexte" xfId="312" builtinId="8" hidden="1"/>
    <cellStyle name="Lien hypertexte" xfId="314" builtinId="8" hidden="1"/>
    <cellStyle name="Lien hypertexte" xfId="316" builtinId="8" hidden="1"/>
    <cellStyle name="Lien hypertexte" xfId="318" builtinId="8" hidden="1"/>
    <cellStyle name="Lien hypertexte" xfId="320" builtinId="8" hidden="1"/>
    <cellStyle name="Lien hypertexte" xfId="322" builtinId="8" hidden="1"/>
    <cellStyle name="Lien hypertexte" xfId="324" builtinId="8" hidden="1"/>
    <cellStyle name="Lien hypertexte" xfId="326"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698" builtinId="8" hidden="1"/>
    <cellStyle name="Lien hypertexte" xfId="700" builtinId="8" hidden="1"/>
    <cellStyle name="Lien hypertexte" xfId="702" builtinId="8" hidden="1"/>
    <cellStyle name="Lien hypertexte" xfId="704" builtinId="8" hidden="1"/>
    <cellStyle name="Lien hypertexte" xfId="709" builtinId="8"/>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Lien hypertexte visité" xfId="71" builtinId="9" hidden="1"/>
    <cellStyle name="Lien hypertexte visité" xfId="73" builtinId="9" hidden="1"/>
    <cellStyle name="Lien hypertexte visité" xfId="75" builtinId="9" hidden="1"/>
    <cellStyle name="Lien hypertexte visité" xfId="77" builtinId="9" hidden="1"/>
    <cellStyle name="Lien hypertexte visité" xfId="79" builtinId="9" hidden="1"/>
    <cellStyle name="Lien hypertexte visité" xfId="81" builtinId="9" hidden="1"/>
    <cellStyle name="Lien hypertexte visité" xfId="83" builtinId="9" hidden="1"/>
    <cellStyle name="Lien hypertexte visité" xfId="85" builtinId="9" hidden="1"/>
    <cellStyle name="Lien hypertexte visité" xfId="87" builtinId="9" hidden="1"/>
    <cellStyle name="Lien hypertexte visité" xfId="89" builtinId="9" hidden="1"/>
    <cellStyle name="Lien hypertexte visité" xfId="91" builtinId="9" hidden="1"/>
    <cellStyle name="Lien hypertexte visité" xfId="93" builtinId="9" hidden="1"/>
    <cellStyle name="Lien hypertexte visité" xfId="95" builtinId="9" hidden="1"/>
    <cellStyle name="Lien hypertexte visité" xfId="97" builtinId="9" hidden="1"/>
    <cellStyle name="Lien hypertexte visité" xfId="99" builtinId="9" hidden="1"/>
    <cellStyle name="Lien hypertexte visité" xfId="101" builtinId="9" hidden="1"/>
    <cellStyle name="Lien hypertexte visité" xfId="103" builtinId="9" hidden="1"/>
    <cellStyle name="Lien hypertexte visité" xfId="105" builtinId="9" hidden="1"/>
    <cellStyle name="Lien hypertexte visité" xfId="107" builtinId="9" hidden="1"/>
    <cellStyle name="Lien hypertexte visité" xfId="109" builtinId="9" hidden="1"/>
    <cellStyle name="Lien hypertexte visité" xfId="111" builtinId="9" hidden="1"/>
    <cellStyle name="Lien hypertexte visité" xfId="113" builtinId="9" hidden="1"/>
    <cellStyle name="Lien hypertexte visité" xfId="115" builtinId="9" hidden="1"/>
    <cellStyle name="Lien hypertexte visité" xfId="117" builtinId="9" hidden="1"/>
    <cellStyle name="Lien hypertexte visité" xfId="119" builtinId="9" hidden="1"/>
    <cellStyle name="Lien hypertexte visité" xfId="121" builtinId="9" hidden="1"/>
    <cellStyle name="Lien hypertexte visité" xfId="123" builtinId="9" hidden="1"/>
    <cellStyle name="Lien hypertexte visité" xfId="125" builtinId="9" hidden="1"/>
    <cellStyle name="Lien hypertexte visité" xfId="127" builtinId="9" hidden="1"/>
    <cellStyle name="Lien hypertexte visité" xfId="129" builtinId="9" hidden="1"/>
    <cellStyle name="Lien hypertexte visité" xfId="131" builtinId="9" hidden="1"/>
    <cellStyle name="Lien hypertexte visité" xfId="133" builtinId="9" hidden="1"/>
    <cellStyle name="Lien hypertexte visité" xfId="135" builtinId="9" hidden="1"/>
    <cellStyle name="Lien hypertexte visité" xfId="137" builtinId="9" hidden="1"/>
    <cellStyle name="Lien hypertexte visité" xfId="139" builtinId="9" hidden="1"/>
    <cellStyle name="Lien hypertexte visité" xfId="141" builtinId="9" hidden="1"/>
    <cellStyle name="Lien hypertexte visité" xfId="143" builtinId="9" hidden="1"/>
    <cellStyle name="Lien hypertexte visité" xfId="145" builtinId="9" hidden="1"/>
    <cellStyle name="Lien hypertexte visité" xfId="147" builtinId="9" hidden="1"/>
    <cellStyle name="Lien hypertexte visité" xfId="149" builtinId="9" hidden="1"/>
    <cellStyle name="Lien hypertexte visité" xfId="151" builtinId="9" hidden="1"/>
    <cellStyle name="Lien hypertexte visité" xfId="153" builtinId="9" hidden="1"/>
    <cellStyle name="Lien hypertexte visité" xfId="155" builtinId="9" hidden="1"/>
    <cellStyle name="Lien hypertexte visité" xfId="157" builtinId="9" hidden="1"/>
    <cellStyle name="Lien hypertexte visité" xfId="159" builtinId="9" hidden="1"/>
    <cellStyle name="Lien hypertexte visité" xfId="161" builtinId="9" hidden="1"/>
    <cellStyle name="Lien hypertexte visité" xfId="163" builtinId="9" hidden="1"/>
    <cellStyle name="Lien hypertexte visité" xfId="165" builtinId="9" hidden="1"/>
    <cellStyle name="Lien hypertexte visité" xfId="167" builtinId="9" hidden="1"/>
    <cellStyle name="Lien hypertexte visité" xfId="169" builtinId="9" hidden="1"/>
    <cellStyle name="Lien hypertexte visité" xfId="171" builtinId="9" hidden="1"/>
    <cellStyle name="Lien hypertexte visité" xfId="173" builtinId="9" hidden="1"/>
    <cellStyle name="Lien hypertexte visité" xfId="175" builtinId="9" hidden="1"/>
    <cellStyle name="Lien hypertexte visité" xfId="177" builtinId="9" hidden="1"/>
    <cellStyle name="Lien hypertexte visité" xfId="179" builtinId="9" hidden="1"/>
    <cellStyle name="Lien hypertexte visité" xfId="181" builtinId="9" hidden="1"/>
    <cellStyle name="Lien hypertexte visité" xfId="183" builtinId="9" hidden="1"/>
    <cellStyle name="Lien hypertexte visité" xfId="185" builtinId="9" hidden="1"/>
    <cellStyle name="Lien hypertexte visité" xfId="187" builtinId="9" hidden="1"/>
    <cellStyle name="Lien hypertexte visité" xfId="189" builtinId="9" hidden="1"/>
    <cellStyle name="Lien hypertexte visité" xfId="191" builtinId="9" hidden="1"/>
    <cellStyle name="Lien hypertexte visité" xfId="193" builtinId="9" hidden="1"/>
    <cellStyle name="Lien hypertexte visité" xfId="195" builtinId="9" hidden="1"/>
    <cellStyle name="Lien hypertexte visité" xfId="197" builtinId="9" hidden="1"/>
    <cellStyle name="Lien hypertexte visité" xfId="199" builtinId="9" hidden="1"/>
    <cellStyle name="Lien hypertexte visité" xfId="201" builtinId="9" hidden="1"/>
    <cellStyle name="Lien hypertexte visité" xfId="203" builtinId="9" hidden="1"/>
    <cellStyle name="Lien hypertexte visité" xfId="205" builtinId="9" hidden="1"/>
    <cellStyle name="Lien hypertexte visité" xfId="207" builtinId="9" hidden="1"/>
    <cellStyle name="Lien hypertexte visité" xfId="209" builtinId="9" hidden="1"/>
    <cellStyle name="Lien hypertexte visité" xfId="211" builtinId="9" hidden="1"/>
    <cellStyle name="Lien hypertexte visité" xfId="213" builtinId="9" hidden="1"/>
    <cellStyle name="Lien hypertexte visité" xfId="215" builtinId="9" hidden="1"/>
    <cellStyle name="Lien hypertexte visité" xfId="217" builtinId="9" hidden="1"/>
    <cellStyle name="Lien hypertexte visité" xfId="219" builtinId="9" hidden="1"/>
    <cellStyle name="Lien hypertexte visité" xfId="221" builtinId="9" hidden="1"/>
    <cellStyle name="Lien hypertexte visité" xfId="223" builtinId="9" hidden="1"/>
    <cellStyle name="Lien hypertexte visité" xfId="225" builtinId="9" hidden="1"/>
    <cellStyle name="Lien hypertexte visité" xfId="227" builtinId="9" hidden="1"/>
    <cellStyle name="Lien hypertexte visité" xfId="229" builtinId="9" hidden="1"/>
    <cellStyle name="Lien hypertexte visité" xfId="231" builtinId="9" hidden="1"/>
    <cellStyle name="Lien hypertexte visité" xfId="233" builtinId="9" hidden="1"/>
    <cellStyle name="Lien hypertexte visité" xfId="235" builtinId="9" hidden="1"/>
    <cellStyle name="Lien hypertexte visité" xfId="237" builtinId="9" hidden="1"/>
    <cellStyle name="Lien hypertexte visité" xfId="239" builtinId="9" hidden="1"/>
    <cellStyle name="Lien hypertexte visité" xfId="241" builtinId="9" hidden="1"/>
    <cellStyle name="Lien hypertexte visité" xfId="243" builtinId="9" hidden="1"/>
    <cellStyle name="Lien hypertexte visité" xfId="245" builtinId="9" hidden="1"/>
    <cellStyle name="Lien hypertexte visité" xfId="247" builtinId="9" hidden="1"/>
    <cellStyle name="Lien hypertexte visité" xfId="249" builtinId="9" hidden="1"/>
    <cellStyle name="Lien hypertexte visité" xfId="251" builtinId="9" hidden="1"/>
    <cellStyle name="Lien hypertexte visité" xfId="253" builtinId="9" hidden="1"/>
    <cellStyle name="Lien hypertexte visité" xfId="255" builtinId="9" hidden="1"/>
    <cellStyle name="Lien hypertexte visité" xfId="257" builtinId="9" hidden="1"/>
    <cellStyle name="Lien hypertexte visité" xfId="259" builtinId="9" hidden="1"/>
    <cellStyle name="Lien hypertexte visité" xfId="261" builtinId="9" hidden="1"/>
    <cellStyle name="Lien hypertexte visité" xfId="263" builtinId="9" hidden="1"/>
    <cellStyle name="Lien hypertexte visité" xfId="265" builtinId="9" hidden="1"/>
    <cellStyle name="Lien hypertexte visité" xfId="267" builtinId="9" hidden="1"/>
    <cellStyle name="Lien hypertexte visité" xfId="269" builtinId="9" hidden="1"/>
    <cellStyle name="Lien hypertexte visité" xfId="271" builtinId="9" hidden="1"/>
    <cellStyle name="Lien hypertexte visité" xfId="273" builtinId="9" hidden="1"/>
    <cellStyle name="Lien hypertexte visité" xfId="275" builtinId="9" hidden="1"/>
    <cellStyle name="Lien hypertexte visité" xfId="277" builtinId="9" hidden="1"/>
    <cellStyle name="Lien hypertexte visité" xfId="279" builtinId="9" hidden="1"/>
    <cellStyle name="Lien hypertexte visité" xfId="281" builtinId="9" hidden="1"/>
    <cellStyle name="Lien hypertexte visité" xfId="283" builtinId="9" hidden="1"/>
    <cellStyle name="Lien hypertexte visité" xfId="285" builtinId="9" hidden="1"/>
    <cellStyle name="Lien hypertexte visité" xfId="287" builtinId="9" hidden="1"/>
    <cellStyle name="Lien hypertexte visité" xfId="289" builtinId="9" hidden="1"/>
    <cellStyle name="Lien hypertexte visité" xfId="291" builtinId="9" hidden="1"/>
    <cellStyle name="Lien hypertexte visité" xfId="293" builtinId="9" hidden="1"/>
    <cellStyle name="Lien hypertexte visité" xfId="295" builtinId="9" hidden="1"/>
    <cellStyle name="Lien hypertexte visité" xfId="297" builtinId="9" hidden="1"/>
    <cellStyle name="Lien hypertexte visité" xfId="299" builtinId="9" hidden="1"/>
    <cellStyle name="Lien hypertexte visité" xfId="301" builtinId="9" hidden="1"/>
    <cellStyle name="Lien hypertexte visité" xfId="303" builtinId="9" hidden="1"/>
    <cellStyle name="Lien hypertexte visité" xfId="305" builtinId="9" hidden="1"/>
    <cellStyle name="Lien hypertexte visité" xfId="307" builtinId="9" hidden="1"/>
    <cellStyle name="Lien hypertexte visité" xfId="309" builtinId="9" hidden="1"/>
    <cellStyle name="Lien hypertexte visité" xfId="311" builtinId="9" hidden="1"/>
    <cellStyle name="Lien hypertexte visité" xfId="313" builtinId="9" hidden="1"/>
    <cellStyle name="Lien hypertexte visité" xfId="315" builtinId="9" hidden="1"/>
    <cellStyle name="Lien hypertexte visité" xfId="317" builtinId="9" hidden="1"/>
    <cellStyle name="Lien hypertexte visité" xfId="319" builtinId="9" hidden="1"/>
    <cellStyle name="Lien hypertexte visité" xfId="321" builtinId="9" hidden="1"/>
    <cellStyle name="Lien hypertexte visité" xfId="323" builtinId="9" hidden="1"/>
    <cellStyle name="Lien hypertexte visité" xfId="325" builtinId="9" hidden="1"/>
    <cellStyle name="Lien hypertexte visité" xfId="327"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8" builtinId="9" hidden="1"/>
    <cellStyle name="Lien hypertexte visité" xfId="369" builtinId="9" hidden="1"/>
    <cellStyle name="Lien hypertexte visité" xfId="370" builtinId="9" hidden="1"/>
    <cellStyle name="Lien hypertexte visité" xfId="371" builtinId="9" hidden="1"/>
    <cellStyle name="Lien hypertexte visité" xfId="372" builtinId="9" hidden="1"/>
    <cellStyle name="Lien hypertexte visité" xfId="373" builtinId="9" hidden="1"/>
    <cellStyle name="Lien hypertexte visité" xfId="374" builtinId="9" hidden="1"/>
    <cellStyle name="Lien hypertexte visité" xfId="375" builtinId="9" hidden="1"/>
    <cellStyle name="Lien hypertexte visité" xfId="376" builtinId="9" hidden="1"/>
    <cellStyle name="Lien hypertexte visité" xfId="377" builtinId="9" hidden="1"/>
    <cellStyle name="Lien hypertexte visité" xfId="378" builtinId="9" hidden="1"/>
    <cellStyle name="Lien hypertexte visité" xfId="379" builtinId="9" hidden="1"/>
    <cellStyle name="Lien hypertexte visité" xfId="380" builtinId="9" hidden="1"/>
    <cellStyle name="Lien hypertexte visité" xfId="381" builtinId="9" hidden="1"/>
    <cellStyle name="Lien hypertexte visité" xfId="382" builtinId="9" hidden="1"/>
    <cellStyle name="Lien hypertexte visité" xfId="383" builtinId="9" hidden="1"/>
    <cellStyle name="Lien hypertexte visité" xfId="384" builtinId="9" hidden="1"/>
    <cellStyle name="Lien hypertexte visité" xfId="385" builtinId="9" hidden="1"/>
    <cellStyle name="Lien hypertexte visité" xfId="386" builtinId="9" hidden="1"/>
    <cellStyle name="Lien hypertexte visité" xfId="387" builtinId="9" hidden="1"/>
    <cellStyle name="Lien hypertexte visité" xfId="388" builtinId="9" hidden="1"/>
    <cellStyle name="Lien hypertexte visité" xfId="389" builtinId="9" hidden="1"/>
    <cellStyle name="Lien hypertexte visité" xfId="390" builtinId="9" hidden="1"/>
    <cellStyle name="Lien hypertexte visité" xfId="391" builtinId="9" hidden="1"/>
    <cellStyle name="Lien hypertexte visité" xfId="392" builtinId="9" hidden="1"/>
    <cellStyle name="Lien hypertexte visité" xfId="393" builtinId="9" hidden="1"/>
    <cellStyle name="Lien hypertexte visité" xfId="394" builtinId="9" hidden="1"/>
    <cellStyle name="Lien hypertexte visité" xfId="395" builtinId="9" hidden="1"/>
    <cellStyle name="Lien hypertexte visité" xfId="396" builtinId="9" hidden="1"/>
    <cellStyle name="Lien hypertexte visité" xfId="397" builtinId="9" hidden="1"/>
    <cellStyle name="Lien hypertexte visité" xfId="398" builtinId="9" hidden="1"/>
    <cellStyle name="Lien hypertexte visité" xfId="399" builtinId="9" hidden="1"/>
    <cellStyle name="Lien hypertexte visité" xfId="400" builtinId="9" hidden="1"/>
    <cellStyle name="Lien hypertexte visité" xfId="401" builtinId="9" hidden="1"/>
    <cellStyle name="Lien hypertexte visité" xfId="402" builtinId="9" hidden="1"/>
    <cellStyle name="Lien hypertexte visité" xfId="403" builtinId="9" hidden="1"/>
    <cellStyle name="Lien hypertexte visité" xfId="404" builtinId="9" hidden="1"/>
    <cellStyle name="Lien hypertexte visité" xfId="405" builtinId="9" hidden="1"/>
    <cellStyle name="Lien hypertexte visité" xfId="406" builtinId="9" hidden="1"/>
    <cellStyle name="Lien hypertexte visité" xfId="407" builtinId="9" hidden="1"/>
    <cellStyle name="Lien hypertexte visité" xfId="408" builtinId="9" hidden="1"/>
    <cellStyle name="Lien hypertexte visité" xfId="409" builtinId="9" hidden="1"/>
    <cellStyle name="Lien hypertexte visité" xfId="410" builtinId="9" hidden="1"/>
    <cellStyle name="Lien hypertexte visité" xfId="411" builtinId="9" hidden="1"/>
    <cellStyle name="Lien hypertexte visité" xfId="412" builtinId="9" hidden="1"/>
    <cellStyle name="Lien hypertexte visité" xfId="413" builtinId="9" hidden="1"/>
    <cellStyle name="Lien hypertexte visité" xfId="414" builtinId="9" hidden="1"/>
    <cellStyle name="Lien hypertexte visité" xfId="415" builtinId="9" hidden="1"/>
    <cellStyle name="Lien hypertexte visité" xfId="416" builtinId="9" hidden="1"/>
    <cellStyle name="Lien hypertexte visité" xfId="417" builtinId="9" hidden="1"/>
    <cellStyle name="Lien hypertexte visité" xfId="418" builtinId="9" hidden="1"/>
    <cellStyle name="Lien hypertexte visité" xfId="419" builtinId="9" hidden="1"/>
    <cellStyle name="Lien hypertexte visité" xfId="420" builtinId="9" hidden="1"/>
    <cellStyle name="Lien hypertexte visité" xfId="421" builtinId="9" hidden="1"/>
    <cellStyle name="Lien hypertexte visité" xfId="422" builtinId="9" hidden="1"/>
    <cellStyle name="Lien hypertexte visité" xfId="423" builtinId="9" hidden="1"/>
    <cellStyle name="Lien hypertexte visité" xfId="424" builtinId="9" hidden="1"/>
    <cellStyle name="Lien hypertexte visité" xfId="425" builtinId="9" hidden="1"/>
    <cellStyle name="Lien hypertexte visité" xfId="426" builtinId="9" hidden="1"/>
    <cellStyle name="Lien hypertexte visité" xfId="427" builtinId="9" hidden="1"/>
    <cellStyle name="Lien hypertexte visité" xfId="428" builtinId="9" hidden="1"/>
    <cellStyle name="Lien hypertexte visité" xfId="429" builtinId="9" hidden="1"/>
    <cellStyle name="Lien hypertexte visité" xfId="430" builtinId="9" hidden="1"/>
    <cellStyle name="Lien hypertexte visité" xfId="431" builtinId="9" hidden="1"/>
    <cellStyle name="Lien hypertexte visité" xfId="432" builtinId="9" hidden="1"/>
    <cellStyle name="Lien hypertexte visité" xfId="433" builtinId="9" hidden="1"/>
    <cellStyle name="Lien hypertexte visité" xfId="434" builtinId="9" hidden="1"/>
    <cellStyle name="Lien hypertexte visité" xfId="435" builtinId="9" hidden="1"/>
    <cellStyle name="Lien hypertexte visité" xfId="436" builtinId="9" hidden="1"/>
    <cellStyle name="Lien hypertexte visité" xfId="437" builtinId="9" hidden="1"/>
    <cellStyle name="Lien hypertexte visité" xfId="438" builtinId="9" hidden="1"/>
    <cellStyle name="Lien hypertexte visité" xfId="439" builtinId="9" hidden="1"/>
    <cellStyle name="Lien hypertexte visité" xfId="440" builtinId="9" hidden="1"/>
    <cellStyle name="Lien hypertexte visité" xfId="441" builtinId="9" hidden="1"/>
    <cellStyle name="Lien hypertexte visité" xfId="442" builtinId="9" hidden="1"/>
    <cellStyle name="Lien hypertexte visité" xfId="443" builtinId="9" hidden="1"/>
    <cellStyle name="Lien hypertexte visité" xfId="444" builtinId="9" hidden="1"/>
    <cellStyle name="Lien hypertexte visité" xfId="445" builtinId="9" hidden="1"/>
    <cellStyle name="Lien hypertexte visité" xfId="446" builtinId="9" hidden="1"/>
    <cellStyle name="Lien hypertexte visité" xfId="447" builtinId="9" hidden="1"/>
    <cellStyle name="Lien hypertexte visité" xfId="448" builtinId="9" hidden="1"/>
    <cellStyle name="Lien hypertexte visité" xfId="449" builtinId="9" hidden="1"/>
    <cellStyle name="Lien hypertexte visité" xfId="450" builtinId="9" hidden="1"/>
    <cellStyle name="Lien hypertexte visité" xfId="451" builtinId="9" hidden="1"/>
    <cellStyle name="Lien hypertexte visité" xfId="452" builtinId="9" hidden="1"/>
    <cellStyle name="Lien hypertexte visité" xfId="453" builtinId="9" hidden="1"/>
    <cellStyle name="Lien hypertexte visité" xfId="454" builtinId="9" hidden="1"/>
    <cellStyle name="Lien hypertexte visité" xfId="455" builtinId="9" hidden="1"/>
    <cellStyle name="Lien hypertexte visité" xfId="456" builtinId="9" hidden="1"/>
    <cellStyle name="Lien hypertexte visité" xfId="457" builtinId="9" hidden="1"/>
    <cellStyle name="Lien hypertexte visité" xfId="458" builtinId="9" hidden="1"/>
    <cellStyle name="Lien hypertexte visité" xfId="459" builtinId="9" hidden="1"/>
    <cellStyle name="Lien hypertexte visité" xfId="460" builtinId="9" hidden="1"/>
    <cellStyle name="Lien hypertexte visité" xfId="461" builtinId="9" hidden="1"/>
    <cellStyle name="Lien hypertexte visité" xfId="462" builtinId="9" hidden="1"/>
    <cellStyle name="Lien hypertexte visité" xfId="463" builtinId="9" hidden="1"/>
    <cellStyle name="Lien hypertexte visité" xfId="464" builtinId="9" hidden="1"/>
    <cellStyle name="Lien hypertexte visité" xfId="465" builtinId="9" hidden="1"/>
    <cellStyle name="Lien hypertexte visité" xfId="466" builtinId="9" hidden="1"/>
    <cellStyle name="Lien hypertexte visité" xfId="467" builtinId="9" hidden="1"/>
    <cellStyle name="Lien hypertexte visité" xfId="468" builtinId="9" hidden="1"/>
    <cellStyle name="Lien hypertexte visité" xfId="469" builtinId="9" hidden="1"/>
    <cellStyle name="Lien hypertexte visité" xfId="470" builtinId="9" hidden="1"/>
    <cellStyle name="Lien hypertexte visité" xfId="471" builtinId="9" hidden="1"/>
    <cellStyle name="Lien hypertexte visité" xfId="472" builtinId="9" hidden="1"/>
    <cellStyle name="Lien hypertexte visité" xfId="473" builtinId="9" hidden="1"/>
    <cellStyle name="Lien hypertexte visité" xfId="474" builtinId="9" hidden="1"/>
    <cellStyle name="Lien hypertexte visité" xfId="475" builtinId="9" hidden="1"/>
    <cellStyle name="Lien hypertexte visité" xfId="476" builtinId="9" hidden="1"/>
    <cellStyle name="Lien hypertexte visité" xfId="477" builtinId="9" hidden="1"/>
    <cellStyle name="Lien hypertexte visité" xfId="478" builtinId="9" hidden="1"/>
    <cellStyle name="Lien hypertexte visité" xfId="479" builtinId="9" hidden="1"/>
    <cellStyle name="Lien hypertexte visité" xfId="480" builtinId="9" hidden="1"/>
    <cellStyle name="Lien hypertexte visité" xfId="481" builtinId="9" hidden="1"/>
    <cellStyle name="Lien hypertexte visité" xfId="482" builtinId="9" hidden="1"/>
    <cellStyle name="Lien hypertexte visité" xfId="483" builtinId="9" hidden="1"/>
    <cellStyle name="Lien hypertexte visité" xfId="484" builtinId="9" hidden="1"/>
    <cellStyle name="Lien hypertexte visité" xfId="485" builtinId="9" hidden="1"/>
    <cellStyle name="Lien hypertexte visité" xfId="486" builtinId="9" hidden="1"/>
    <cellStyle name="Lien hypertexte visité" xfId="487" builtinId="9" hidden="1"/>
    <cellStyle name="Lien hypertexte visité" xfId="488" builtinId="9" hidden="1"/>
    <cellStyle name="Lien hypertexte visité" xfId="489" builtinId="9" hidden="1"/>
    <cellStyle name="Lien hypertexte visité" xfId="490" builtinId="9" hidden="1"/>
    <cellStyle name="Lien hypertexte visité" xfId="491" builtinId="9" hidden="1"/>
    <cellStyle name="Lien hypertexte visité" xfId="492" builtinId="9" hidden="1"/>
    <cellStyle name="Lien hypertexte visité" xfId="493" builtinId="9" hidden="1"/>
    <cellStyle name="Lien hypertexte visité" xfId="494" builtinId="9" hidden="1"/>
    <cellStyle name="Lien hypertexte visité" xfId="495" builtinId="9" hidden="1"/>
    <cellStyle name="Lien hypertexte visité" xfId="496" builtinId="9" hidden="1"/>
    <cellStyle name="Lien hypertexte visité" xfId="497" builtinId="9" hidden="1"/>
    <cellStyle name="Lien hypertexte visité" xfId="498" builtinId="9" hidden="1"/>
    <cellStyle name="Lien hypertexte visité" xfId="499" builtinId="9" hidden="1"/>
    <cellStyle name="Lien hypertexte visité" xfId="500" builtinId="9" hidden="1"/>
    <cellStyle name="Lien hypertexte visité" xfId="501" builtinId="9" hidden="1"/>
    <cellStyle name="Lien hypertexte visité" xfId="502" builtinId="9" hidden="1"/>
    <cellStyle name="Lien hypertexte visité" xfId="503" builtinId="9" hidden="1"/>
    <cellStyle name="Lien hypertexte visité" xfId="504" builtinId="9" hidden="1"/>
    <cellStyle name="Lien hypertexte visité" xfId="505" builtinId="9" hidden="1"/>
    <cellStyle name="Lien hypertexte visité" xfId="506" builtinId="9" hidden="1"/>
    <cellStyle name="Lien hypertexte visité" xfId="507" builtinId="9" hidden="1"/>
    <cellStyle name="Lien hypertexte visité" xfId="508" builtinId="9" hidden="1"/>
    <cellStyle name="Lien hypertexte visité" xfId="509" builtinId="9" hidden="1"/>
    <cellStyle name="Lien hypertexte visité" xfId="510" builtinId="9" hidden="1"/>
    <cellStyle name="Lien hypertexte visité" xfId="511" builtinId="9" hidden="1"/>
    <cellStyle name="Lien hypertexte visité" xfId="512" builtinId="9" hidden="1"/>
    <cellStyle name="Lien hypertexte visité" xfId="513" builtinId="9" hidden="1"/>
    <cellStyle name="Lien hypertexte visité" xfId="514" builtinId="9" hidden="1"/>
    <cellStyle name="Lien hypertexte visité" xfId="515" builtinId="9" hidden="1"/>
    <cellStyle name="Lien hypertexte visité" xfId="516" builtinId="9" hidden="1"/>
    <cellStyle name="Lien hypertexte visité" xfId="517" builtinId="9" hidden="1"/>
    <cellStyle name="Lien hypertexte visité" xfId="518" builtinId="9" hidden="1"/>
    <cellStyle name="Lien hypertexte visité" xfId="519" builtinId="9" hidden="1"/>
    <cellStyle name="Lien hypertexte visité" xfId="520" builtinId="9" hidden="1"/>
    <cellStyle name="Lien hypertexte visité" xfId="521" builtinId="9" hidden="1"/>
    <cellStyle name="Lien hypertexte visité" xfId="522" builtinId="9" hidden="1"/>
    <cellStyle name="Lien hypertexte visité" xfId="523" builtinId="9" hidden="1"/>
    <cellStyle name="Lien hypertexte visité" xfId="524" builtinId="9" hidden="1"/>
    <cellStyle name="Lien hypertexte visité" xfId="525" builtinId="9" hidden="1"/>
    <cellStyle name="Lien hypertexte visité" xfId="526" builtinId="9" hidden="1"/>
    <cellStyle name="Lien hypertexte visité" xfId="527" builtinId="9" hidden="1"/>
    <cellStyle name="Lien hypertexte visité" xfId="528" builtinId="9" hidden="1"/>
    <cellStyle name="Lien hypertexte visité" xfId="529" builtinId="9" hidden="1"/>
    <cellStyle name="Lien hypertexte visité" xfId="530" builtinId="9" hidden="1"/>
    <cellStyle name="Lien hypertexte visité" xfId="531" builtinId="9" hidden="1"/>
    <cellStyle name="Lien hypertexte visité" xfId="532" builtinId="9" hidden="1"/>
    <cellStyle name="Lien hypertexte visité" xfId="533" builtinId="9" hidden="1"/>
    <cellStyle name="Lien hypertexte visité" xfId="534" builtinId="9" hidden="1"/>
    <cellStyle name="Lien hypertexte visité" xfId="535" builtinId="9" hidden="1"/>
    <cellStyle name="Lien hypertexte visité" xfId="536" builtinId="9" hidden="1"/>
    <cellStyle name="Lien hypertexte visité" xfId="537" builtinId="9" hidden="1"/>
    <cellStyle name="Lien hypertexte visité" xfId="538" builtinId="9" hidden="1"/>
    <cellStyle name="Lien hypertexte visité" xfId="539" builtinId="9" hidden="1"/>
    <cellStyle name="Lien hypertexte visité" xfId="540" builtinId="9" hidden="1"/>
    <cellStyle name="Lien hypertexte visité" xfId="541" builtinId="9" hidden="1"/>
    <cellStyle name="Lien hypertexte visité" xfId="542" builtinId="9" hidden="1"/>
    <cellStyle name="Lien hypertexte visité" xfId="543" builtinId="9" hidden="1"/>
    <cellStyle name="Lien hypertexte visité" xfId="544" builtinId="9" hidden="1"/>
    <cellStyle name="Lien hypertexte visité" xfId="545" builtinId="9" hidden="1"/>
    <cellStyle name="Lien hypertexte visité" xfId="546" builtinId="9" hidden="1"/>
    <cellStyle name="Lien hypertexte visité" xfId="547" builtinId="9" hidden="1"/>
    <cellStyle name="Lien hypertexte visité" xfId="548" builtinId="9" hidden="1"/>
    <cellStyle name="Lien hypertexte visité" xfId="549" builtinId="9" hidden="1"/>
    <cellStyle name="Lien hypertexte visité" xfId="550" builtinId="9" hidden="1"/>
    <cellStyle name="Lien hypertexte visité" xfId="551" builtinId="9" hidden="1"/>
    <cellStyle name="Lien hypertexte visité" xfId="552" builtinId="9" hidden="1"/>
    <cellStyle name="Lien hypertexte visité" xfId="553" builtinId="9" hidden="1"/>
    <cellStyle name="Lien hypertexte visité" xfId="554" builtinId="9" hidden="1"/>
    <cellStyle name="Lien hypertexte visité" xfId="555" builtinId="9" hidden="1"/>
    <cellStyle name="Lien hypertexte visité" xfId="556" builtinId="9" hidden="1"/>
    <cellStyle name="Lien hypertexte visité" xfId="557" builtinId="9" hidden="1"/>
    <cellStyle name="Lien hypertexte visité" xfId="558" builtinId="9" hidden="1"/>
    <cellStyle name="Lien hypertexte visité" xfId="559" builtinId="9" hidden="1"/>
    <cellStyle name="Lien hypertexte visité" xfId="560" builtinId="9" hidden="1"/>
    <cellStyle name="Lien hypertexte visité" xfId="561" builtinId="9" hidden="1"/>
    <cellStyle name="Lien hypertexte visité" xfId="562" builtinId="9" hidden="1"/>
    <cellStyle name="Lien hypertexte visité" xfId="563" builtinId="9" hidden="1"/>
    <cellStyle name="Lien hypertexte visité" xfId="564" builtinId="9" hidden="1"/>
    <cellStyle name="Lien hypertexte visité" xfId="565" builtinId="9" hidden="1"/>
    <cellStyle name="Lien hypertexte visité" xfId="566" builtinId="9" hidden="1"/>
    <cellStyle name="Lien hypertexte visité" xfId="567" builtinId="9" hidden="1"/>
    <cellStyle name="Lien hypertexte visité" xfId="568" builtinId="9" hidden="1"/>
    <cellStyle name="Lien hypertexte visité" xfId="569" builtinId="9" hidden="1"/>
    <cellStyle name="Lien hypertexte visité" xfId="570" builtinId="9" hidden="1"/>
    <cellStyle name="Lien hypertexte visité" xfId="571" builtinId="9" hidden="1"/>
    <cellStyle name="Lien hypertexte visité" xfId="572" builtinId="9" hidden="1"/>
    <cellStyle name="Lien hypertexte visité" xfId="573" builtinId="9" hidden="1"/>
    <cellStyle name="Lien hypertexte visité" xfId="574" builtinId="9" hidden="1"/>
    <cellStyle name="Lien hypertexte visité" xfId="575" builtinId="9" hidden="1"/>
    <cellStyle name="Lien hypertexte visité" xfId="576" builtinId="9" hidden="1"/>
    <cellStyle name="Lien hypertexte visité" xfId="577" builtinId="9" hidden="1"/>
    <cellStyle name="Lien hypertexte visité" xfId="578" builtinId="9" hidden="1"/>
    <cellStyle name="Lien hypertexte visité" xfId="579" builtinId="9" hidden="1"/>
    <cellStyle name="Lien hypertexte visité" xfId="580" builtinId="9" hidden="1"/>
    <cellStyle name="Lien hypertexte visité" xfId="581" builtinId="9" hidden="1"/>
    <cellStyle name="Lien hypertexte visité" xfId="582" builtinId="9" hidden="1"/>
    <cellStyle name="Lien hypertexte visité" xfId="583" builtinId="9" hidden="1"/>
    <cellStyle name="Lien hypertexte visité" xfId="584" builtinId="9" hidden="1"/>
    <cellStyle name="Lien hypertexte visité" xfId="585" builtinId="9" hidden="1"/>
    <cellStyle name="Lien hypertexte visité" xfId="586" builtinId="9" hidden="1"/>
    <cellStyle name="Lien hypertexte visité" xfId="587" builtinId="9" hidden="1"/>
    <cellStyle name="Lien hypertexte visité" xfId="588" builtinId="9" hidden="1"/>
    <cellStyle name="Lien hypertexte visité" xfId="589" builtinId="9" hidden="1"/>
    <cellStyle name="Lien hypertexte visité" xfId="590" builtinId="9" hidden="1"/>
    <cellStyle name="Lien hypertexte visité" xfId="591" builtinId="9" hidden="1"/>
    <cellStyle name="Lien hypertexte visité" xfId="592" builtinId="9" hidden="1"/>
    <cellStyle name="Lien hypertexte visité" xfId="593" builtinId="9" hidden="1"/>
    <cellStyle name="Lien hypertexte visité" xfId="594" builtinId="9" hidden="1"/>
    <cellStyle name="Lien hypertexte visité" xfId="595" builtinId="9" hidden="1"/>
    <cellStyle name="Lien hypertexte visité" xfId="596" builtinId="9" hidden="1"/>
    <cellStyle name="Lien hypertexte visité" xfId="597" builtinId="9" hidden="1"/>
    <cellStyle name="Lien hypertexte visité" xfId="598" builtinId="9" hidden="1"/>
    <cellStyle name="Lien hypertexte visité" xfId="599" builtinId="9" hidden="1"/>
    <cellStyle name="Lien hypertexte visité" xfId="600" builtinId="9" hidden="1"/>
    <cellStyle name="Lien hypertexte visité" xfId="601" builtinId="9" hidden="1"/>
    <cellStyle name="Lien hypertexte visité" xfId="602" builtinId="9" hidden="1"/>
    <cellStyle name="Lien hypertexte visité" xfId="603" builtinId="9" hidden="1"/>
    <cellStyle name="Lien hypertexte visité" xfId="604" builtinId="9" hidden="1"/>
    <cellStyle name="Lien hypertexte visité" xfId="605" builtinId="9" hidden="1"/>
    <cellStyle name="Lien hypertexte visité" xfId="606" builtinId="9" hidden="1"/>
    <cellStyle name="Lien hypertexte visité" xfId="607" builtinId="9" hidden="1"/>
    <cellStyle name="Lien hypertexte visité" xfId="608" builtinId="9" hidden="1"/>
    <cellStyle name="Lien hypertexte visité" xfId="609" builtinId="9" hidden="1"/>
    <cellStyle name="Lien hypertexte visité" xfId="610" builtinId="9" hidden="1"/>
    <cellStyle name="Lien hypertexte visité" xfId="611" builtinId="9" hidden="1"/>
    <cellStyle name="Lien hypertexte visité" xfId="612" builtinId="9" hidden="1"/>
    <cellStyle name="Lien hypertexte visité" xfId="613" builtinId="9" hidden="1"/>
    <cellStyle name="Lien hypertexte visité" xfId="614" builtinId="9" hidden="1"/>
    <cellStyle name="Lien hypertexte visité" xfId="615" builtinId="9" hidden="1"/>
    <cellStyle name="Lien hypertexte visité" xfId="616" builtinId="9" hidden="1"/>
    <cellStyle name="Lien hypertexte visité" xfId="617" builtinId="9" hidden="1"/>
    <cellStyle name="Lien hypertexte visité" xfId="618" builtinId="9" hidden="1"/>
    <cellStyle name="Lien hypertexte visité" xfId="619" builtinId="9" hidden="1"/>
    <cellStyle name="Lien hypertexte visité" xfId="620" builtinId="9" hidden="1"/>
    <cellStyle name="Lien hypertexte visité" xfId="621" builtinId="9" hidden="1"/>
    <cellStyle name="Lien hypertexte visité" xfId="622" builtinId="9" hidden="1"/>
    <cellStyle name="Lien hypertexte visité" xfId="623" builtinId="9" hidden="1"/>
    <cellStyle name="Lien hypertexte visité" xfId="624" builtinId="9" hidden="1"/>
    <cellStyle name="Lien hypertexte visité" xfId="625" builtinId="9" hidden="1"/>
    <cellStyle name="Lien hypertexte visité" xfId="626" builtinId="9" hidden="1"/>
    <cellStyle name="Lien hypertexte visité" xfId="627" builtinId="9" hidden="1"/>
    <cellStyle name="Lien hypertexte visité" xfId="628" builtinId="9" hidden="1"/>
    <cellStyle name="Lien hypertexte visité" xfId="629" builtinId="9" hidden="1"/>
    <cellStyle name="Lien hypertexte visité" xfId="630" builtinId="9" hidden="1"/>
    <cellStyle name="Lien hypertexte visité" xfId="631" builtinId="9" hidden="1"/>
    <cellStyle name="Lien hypertexte visité" xfId="632" builtinId="9" hidden="1"/>
    <cellStyle name="Lien hypertexte visité" xfId="633" builtinId="9" hidden="1"/>
    <cellStyle name="Lien hypertexte visité" xfId="634" builtinId="9" hidden="1"/>
    <cellStyle name="Lien hypertexte visité" xfId="635" builtinId="9" hidden="1"/>
    <cellStyle name="Lien hypertexte visité" xfId="636" builtinId="9" hidden="1"/>
    <cellStyle name="Lien hypertexte visité" xfId="637" builtinId="9" hidden="1"/>
    <cellStyle name="Lien hypertexte visité" xfId="638" builtinId="9" hidden="1"/>
    <cellStyle name="Lien hypertexte visité" xfId="639" builtinId="9" hidden="1"/>
    <cellStyle name="Lien hypertexte visité" xfId="640" builtinId="9" hidden="1"/>
    <cellStyle name="Lien hypertexte visité" xfId="641" builtinId="9" hidden="1"/>
    <cellStyle name="Lien hypertexte visité" xfId="642" builtinId="9" hidden="1"/>
    <cellStyle name="Lien hypertexte visité" xfId="643" builtinId="9" hidden="1"/>
    <cellStyle name="Lien hypertexte visité" xfId="644" builtinId="9" hidden="1"/>
    <cellStyle name="Lien hypertexte visité" xfId="645" builtinId="9" hidden="1"/>
    <cellStyle name="Lien hypertexte visité" xfId="646" builtinId="9" hidden="1"/>
    <cellStyle name="Lien hypertexte visité" xfId="647" builtinId="9" hidden="1"/>
    <cellStyle name="Lien hypertexte visité" xfId="648" builtinId="9" hidden="1"/>
    <cellStyle name="Lien hypertexte visité" xfId="649" builtinId="9" hidden="1"/>
    <cellStyle name="Lien hypertexte visité" xfId="650" builtinId="9" hidden="1"/>
    <cellStyle name="Lien hypertexte visité" xfId="651" builtinId="9" hidden="1"/>
    <cellStyle name="Lien hypertexte visité" xfId="652" builtinId="9" hidden="1"/>
    <cellStyle name="Lien hypertexte visité" xfId="653" builtinId="9" hidden="1"/>
    <cellStyle name="Lien hypertexte visité" xfId="654" builtinId="9" hidden="1"/>
    <cellStyle name="Lien hypertexte visité" xfId="655" builtinId="9" hidden="1"/>
    <cellStyle name="Lien hypertexte visité" xfId="656" builtinId="9" hidden="1"/>
    <cellStyle name="Lien hypertexte visité" xfId="657" builtinId="9" hidden="1"/>
    <cellStyle name="Lien hypertexte visité" xfId="658" builtinId="9" hidden="1"/>
    <cellStyle name="Lien hypertexte visité" xfId="659" builtinId="9" hidden="1"/>
    <cellStyle name="Lien hypertexte visité" xfId="660" builtinId="9" hidden="1"/>
    <cellStyle name="Lien hypertexte visité" xfId="661" builtinId="9" hidden="1"/>
    <cellStyle name="Lien hypertexte visité" xfId="662" builtinId="9" hidden="1"/>
    <cellStyle name="Lien hypertexte visité" xfId="663" builtinId="9" hidden="1"/>
    <cellStyle name="Lien hypertexte visité" xfId="664" builtinId="9" hidden="1"/>
    <cellStyle name="Lien hypertexte visité" xfId="665" builtinId="9" hidden="1"/>
    <cellStyle name="Lien hypertexte visité" xfId="666" builtinId="9" hidden="1"/>
    <cellStyle name="Lien hypertexte visité" xfId="667" builtinId="9" hidden="1"/>
    <cellStyle name="Lien hypertexte visité" xfId="668" builtinId="9" hidden="1"/>
    <cellStyle name="Lien hypertexte visité" xfId="669" builtinId="9" hidden="1"/>
    <cellStyle name="Lien hypertexte visité" xfId="670" builtinId="9" hidden="1"/>
    <cellStyle name="Lien hypertexte visité" xfId="671" builtinId="9" hidden="1"/>
    <cellStyle name="Lien hypertexte visité" xfId="672" builtinId="9" hidden="1"/>
    <cellStyle name="Lien hypertexte visité" xfId="673" builtinId="9" hidden="1"/>
    <cellStyle name="Lien hypertexte visité" xfId="674" builtinId="9" hidden="1"/>
    <cellStyle name="Lien hypertexte visité" xfId="675" builtinId="9" hidden="1"/>
    <cellStyle name="Lien hypertexte visité" xfId="676" builtinId="9" hidden="1"/>
    <cellStyle name="Lien hypertexte visité" xfId="677" builtinId="9" hidden="1"/>
    <cellStyle name="Lien hypertexte visité" xfId="678" builtinId="9" hidden="1"/>
    <cellStyle name="Lien hypertexte visité" xfId="679" builtinId="9" hidden="1"/>
    <cellStyle name="Lien hypertexte visité" xfId="680" builtinId="9" hidden="1"/>
    <cellStyle name="Lien hypertexte visité" xfId="681" builtinId="9" hidden="1"/>
    <cellStyle name="Lien hypertexte visité" xfId="682" builtinId="9" hidden="1"/>
    <cellStyle name="Lien hypertexte visité" xfId="683" builtinId="9" hidden="1"/>
    <cellStyle name="Lien hypertexte visité" xfId="684" builtinId="9" hidden="1"/>
    <cellStyle name="Lien hypertexte visité" xfId="685" builtinId="9" hidden="1"/>
    <cellStyle name="Lien hypertexte visité" xfId="686" builtinId="9" hidden="1"/>
    <cellStyle name="Lien hypertexte visité" xfId="687" builtinId="9" hidden="1"/>
    <cellStyle name="Lien hypertexte visité" xfId="688" builtinId="9" hidden="1"/>
    <cellStyle name="Lien hypertexte visité" xfId="689" builtinId="9" hidden="1"/>
    <cellStyle name="Lien hypertexte visité" xfId="690" builtinId="9" hidden="1"/>
    <cellStyle name="Lien hypertexte visité" xfId="691" builtinId="9" hidden="1"/>
    <cellStyle name="Lien hypertexte visité" xfId="692" builtinId="9" hidden="1"/>
    <cellStyle name="Lien hypertexte visité" xfId="693" builtinId="9" hidden="1"/>
    <cellStyle name="Lien hypertexte visité" xfId="694" builtinId="9" hidden="1"/>
    <cellStyle name="Lien hypertexte visité" xfId="695" builtinId="9" hidden="1"/>
    <cellStyle name="Lien hypertexte visité" xfId="696" builtinId="9" hidden="1"/>
    <cellStyle name="Lien hypertexte visité" xfId="697" builtinId="9" hidden="1"/>
    <cellStyle name="Lien hypertexte visité" xfId="699" builtinId="9" hidden="1"/>
    <cellStyle name="Lien hypertexte visité" xfId="701" builtinId="9" hidden="1"/>
    <cellStyle name="Lien hypertexte visité" xfId="703" builtinId="9" hidden="1"/>
    <cellStyle name="Lien hypertexte visité" xfId="705" builtinId="9" hidden="1"/>
    <cellStyle name="Lien hypertexte visité" xfId="710" builtinId="9" hidden="1"/>
    <cellStyle name="Lien hypertexte visité" xfId="711" builtinId="9" hidden="1"/>
    <cellStyle name="Lien hypertexte visité" xfId="712" builtinId="9" hidden="1"/>
    <cellStyle name="Lien hypertexte visité" xfId="713" builtinId="9" hidden="1"/>
    <cellStyle name="Lien hypertexte visité" xfId="714" builtinId="9" hidden="1"/>
    <cellStyle name="Lien hypertexte visité" xfId="715" builtinId="9" hidden="1"/>
    <cellStyle name="Lien hypertexte visité" xfId="716" builtinId="9" hidden="1"/>
    <cellStyle name="Lien hypertexte visité" xfId="717" builtinId="9" hidden="1"/>
    <cellStyle name="Lien hypertexte visité" xfId="718" builtinId="9" hidden="1"/>
    <cellStyle name="Lien hypertexte visité" xfId="719" builtinId="9" hidden="1"/>
    <cellStyle name="Lien hypertexte visité" xfId="720" builtinId="9" hidden="1"/>
    <cellStyle name="Lien hypertexte visité" xfId="721" builtinId="9" hidden="1"/>
    <cellStyle name="Lien hypertexte visité" xfId="722" builtinId="9" hidden="1"/>
    <cellStyle name="Lien hypertexte visité" xfId="723" builtinId="9" hidden="1"/>
    <cellStyle name="Lien hypertexte visité" xfId="724" builtinId="9" hidden="1"/>
    <cellStyle name="Lien hypertexte visité" xfId="725" builtinId="9" hidden="1"/>
    <cellStyle name="Lien hypertexte visité" xfId="726" builtinId="9" hidden="1"/>
    <cellStyle name="Lien hypertexte visité" xfId="727" builtinId="9" hidden="1"/>
    <cellStyle name="Lien hypertexte visité" xfId="728" builtinId="9" hidden="1"/>
    <cellStyle name="Lien hypertexte visité" xfId="729" builtinId="9" hidden="1"/>
    <cellStyle name="Lien hypertexte visité" xfId="730" builtinId="9" hidden="1"/>
    <cellStyle name="Lien hypertexte visité" xfId="731" builtinId="9" hidden="1"/>
    <cellStyle name="Lien hypertexte visité" xfId="732" builtinId="9" hidden="1"/>
    <cellStyle name="Lien hypertexte visité" xfId="733" builtinId="9" hidden="1"/>
    <cellStyle name="Lien hypertexte visité" xfId="734" builtinId="9" hidden="1"/>
    <cellStyle name="Lien hypertexte visité" xfId="735" builtinId="9" hidden="1"/>
    <cellStyle name="Lien hypertexte visité" xfId="736" builtinId="9" hidden="1"/>
    <cellStyle name="Lien hypertexte visité" xfId="737" builtinId="9" hidden="1"/>
    <cellStyle name="Lien hypertexte visité" xfId="738" builtinId="9" hidden="1"/>
    <cellStyle name="Lien hypertexte visité" xfId="739" builtinId="9" hidden="1"/>
    <cellStyle name="Lien hypertexte visité" xfId="740" builtinId="9" hidden="1"/>
    <cellStyle name="Lien hypertexte visité" xfId="741" builtinId="9" hidden="1"/>
    <cellStyle name="Lien hypertexte visité" xfId="742" builtinId="9" hidden="1"/>
    <cellStyle name="Lien hypertexte visité" xfId="743" builtinId="9" hidden="1"/>
    <cellStyle name="Lien hypertexte visité" xfId="744" builtinId="9" hidden="1"/>
    <cellStyle name="Lien hypertexte visité" xfId="745" builtinId="9" hidden="1"/>
    <cellStyle name="Lien hypertexte visité" xfId="746" builtinId="9" hidden="1"/>
    <cellStyle name="Lien hypertexte visité" xfId="747" builtinId="9" hidden="1"/>
    <cellStyle name="Lien hypertexte visité" xfId="748" builtinId="9" hidden="1"/>
    <cellStyle name="Lien hypertexte visité" xfId="749" builtinId="9" hidden="1"/>
    <cellStyle name="Lien hypertexte visité" xfId="750" builtinId="9" hidden="1"/>
    <cellStyle name="Lien hypertexte visité" xfId="751" builtinId="9" hidden="1"/>
    <cellStyle name="Lien hypertexte visité" xfId="752" builtinId="9" hidden="1"/>
    <cellStyle name="Lien hypertexte visité" xfId="753" builtinId="9" hidden="1"/>
    <cellStyle name="Lien hypertexte visité" xfId="754" builtinId="9" hidden="1"/>
    <cellStyle name="Lien hypertexte visité" xfId="755" builtinId="9" hidden="1"/>
    <cellStyle name="Lien hypertexte visité" xfId="756" builtinId="9" hidden="1"/>
    <cellStyle name="Lien hypertexte visité" xfId="757" builtinId="9" hidden="1"/>
    <cellStyle name="Lien hypertexte visité" xfId="758" builtinId="9" hidden="1"/>
    <cellStyle name="Lien hypertexte visité" xfId="759" builtinId="9" hidden="1"/>
    <cellStyle name="Lien hypertexte visité" xfId="760" builtinId="9" hidden="1"/>
    <cellStyle name="Lien hypertexte visité" xfId="761" builtinId="9" hidden="1"/>
    <cellStyle name="Lien hypertexte visité" xfId="762" builtinId="9" hidden="1"/>
    <cellStyle name="Lien hypertexte visité" xfId="763" builtinId="9" hidden="1"/>
    <cellStyle name="Lien hypertexte visité" xfId="764" builtinId="9" hidden="1"/>
    <cellStyle name="Lien hypertexte visité" xfId="765" builtinId="9" hidden="1"/>
    <cellStyle name="Lien hypertexte visité" xfId="766" builtinId="9" hidden="1"/>
    <cellStyle name="Lien hypertexte visité" xfId="767" builtinId="9" hidden="1"/>
    <cellStyle name="Lien hypertexte visité" xfId="768" builtinId="9" hidden="1"/>
    <cellStyle name="Lien hypertexte visité" xfId="769" builtinId="9" hidden="1"/>
    <cellStyle name="Lien hypertexte visité" xfId="770" builtinId="9" hidden="1"/>
    <cellStyle name="Lien hypertexte visité" xfId="771" builtinId="9" hidden="1"/>
    <cellStyle name="Lien hypertexte visité" xfId="772" builtinId="9" hidden="1"/>
    <cellStyle name="Lien hypertexte visité" xfId="773" builtinId="9" hidden="1"/>
    <cellStyle name="Lien hypertexte visité" xfId="774" builtinId="9" hidden="1"/>
    <cellStyle name="Lien hypertexte visité" xfId="775" builtinId="9" hidden="1"/>
    <cellStyle name="Lien hypertexte visité" xfId="776" builtinId="9" hidden="1"/>
    <cellStyle name="Lien hypertexte visité" xfId="777" builtinId="9" hidden="1"/>
    <cellStyle name="Lien hypertexte visité" xfId="778" builtinId="9" hidden="1"/>
    <cellStyle name="Lien hypertexte visité" xfId="779" builtinId="9" hidden="1"/>
    <cellStyle name="Lien hypertexte visité" xfId="780" builtinId="9" hidden="1"/>
    <cellStyle name="Lien hypertexte visité" xfId="781" builtinId="9" hidden="1"/>
    <cellStyle name="Lien hypertexte visité" xfId="782" builtinId="9" hidden="1"/>
    <cellStyle name="Lien hypertexte visité" xfId="783" builtinId="9" hidden="1"/>
    <cellStyle name="Lien hypertexte visité" xfId="784" builtinId="9" hidden="1"/>
    <cellStyle name="Lien hypertexte visité" xfId="785" builtinId="9" hidden="1"/>
    <cellStyle name="Lien hypertexte visité" xfId="786" builtinId="9" hidden="1"/>
    <cellStyle name="Lien hypertexte visité" xfId="787" builtinId="9" hidden="1"/>
    <cellStyle name="Lien hypertexte visité" xfId="788" builtinId="9" hidden="1"/>
    <cellStyle name="Lien hypertexte visité" xfId="789" builtinId="9" hidden="1"/>
    <cellStyle name="Lien hypertexte visité" xfId="790" builtinId="9" hidden="1"/>
    <cellStyle name="Lien hypertexte visité" xfId="791" builtinId="9" hidden="1"/>
    <cellStyle name="Lien hypertexte visité" xfId="792" builtinId="9" hidden="1"/>
    <cellStyle name="Lien hypertexte visité" xfId="793" builtinId="9" hidden="1"/>
    <cellStyle name="Lien hypertexte visité" xfId="794" builtinId="9" hidden="1"/>
    <cellStyle name="Lien hypertexte visité" xfId="795" builtinId="9" hidden="1"/>
    <cellStyle name="Lien hypertexte visité" xfId="796" builtinId="9" hidden="1"/>
    <cellStyle name="Lien hypertexte visité" xfId="797" builtinId="9" hidden="1"/>
    <cellStyle name="Lien hypertexte visité" xfId="798" builtinId="9" hidden="1"/>
    <cellStyle name="Lien hypertexte visité" xfId="799" builtinId="9" hidden="1"/>
    <cellStyle name="Lien hypertexte visité" xfId="800" builtinId="9" hidden="1"/>
    <cellStyle name="Lien hypertexte visité" xfId="801" builtinId="9" hidden="1"/>
    <cellStyle name="Lien hypertexte visité" xfId="802" builtinId="9" hidden="1"/>
    <cellStyle name="Lien hypertexte visité" xfId="803" builtinId="9" hidden="1"/>
    <cellStyle name="Lien hypertexte visité" xfId="804" builtinId="9" hidden="1"/>
    <cellStyle name="Lien hypertexte visité" xfId="805" builtinId="9" hidden="1"/>
    <cellStyle name="Lien hypertexte visité" xfId="806" builtinId="9" hidden="1"/>
    <cellStyle name="Lien hypertexte visité" xfId="807" builtinId="9" hidden="1"/>
    <cellStyle name="Lien hypertexte visité" xfId="808" builtinId="9" hidden="1"/>
    <cellStyle name="Lien hypertexte visité" xfId="809" builtinId="9" hidden="1"/>
    <cellStyle name="Lien hypertexte visité" xfId="810" builtinId="9" hidden="1"/>
    <cellStyle name="Lien hypertexte visité" xfId="811" builtinId="9" hidden="1"/>
    <cellStyle name="Lien hypertexte visité" xfId="812" builtinId="9" hidden="1"/>
    <cellStyle name="Lien hypertexte visité" xfId="813" builtinId="9" hidden="1"/>
    <cellStyle name="Lien hypertexte visité" xfId="814" builtinId="9" hidden="1"/>
    <cellStyle name="Lien hypertexte visité" xfId="815" builtinId="9" hidden="1"/>
    <cellStyle name="Lien hypertexte visité" xfId="816" builtinId="9" hidden="1"/>
    <cellStyle name="Lien hypertexte visité" xfId="817" builtinId="9" hidden="1"/>
    <cellStyle name="Lien hypertexte visité" xfId="818" builtinId="9" hidden="1"/>
    <cellStyle name="Lien hypertexte visité" xfId="819" builtinId="9" hidden="1"/>
    <cellStyle name="Lien hypertexte visité" xfId="820" builtinId="9" hidden="1"/>
    <cellStyle name="Lien hypertexte visité" xfId="821" builtinId="9" hidden="1"/>
    <cellStyle name="Lien hypertexte visité" xfId="822" builtinId="9" hidden="1"/>
    <cellStyle name="Lien hypertexte visité" xfId="823" builtinId="9" hidden="1"/>
    <cellStyle name="Lien hypertexte visité" xfId="824" builtinId="9" hidden="1"/>
    <cellStyle name="Lien hypertexte visité" xfId="825" builtinId="9" hidden="1"/>
    <cellStyle name="Lien hypertexte visité" xfId="826" builtinId="9" hidden="1"/>
    <cellStyle name="Lien hypertexte visité" xfId="827" builtinId="9" hidden="1"/>
    <cellStyle name="Lien hypertexte visité" xfId="828" builtinId="9" hidden="1"/>
    <cellStyle name="Lien hypertexte visité" xfId="829" builtinId="9" hidden="1"/>
    <cellStyle name="Lien hypertexte visité" xfId="830" builtinId="9" hidden="1"/>
    <cellStyle name="Lien hypertexte visité" xfId="831" builtinId="9" hidden="1"/>
    <cellStyle name="Lien hypertexte visité" xfId="832" builtinId="9" hidden="1"/>
    <cellStyle name="Lien hypertexte visité" xfId="833" builtinId="9" hidden="1"/>
    <cellStyle name="Lien hypertexte visité" xfId="834" builtinId="9" hidden="1"/>
    <cellStyle name="Lien hypertexte visité" xfId="835" builtinId="9" hidden="1"/>
    <cellStyle name="Lien hypertexte visité" xfId="836" builtinId="9" hidden="1"/>
    <cellStyle name="Lien hypertexte visité" xfId="837" builtinId="9" hidden="1"/>
    <cellStyle name="Lien hypertexte visité" xfId="838" builtinId="9" hidden="1"/>
    <cellStyle name="Lien hypertexte visité" xfId="839" builtinId="9" hidden="1"/>
    <cellStyle name="Lien hypertexte visité" xfId="840" builtinId="9" hidden="1"/>
    <cellStyle name="Lien hypertexte visité" xfId="841" builtinId="9" hidden="1"/>
    <cellStyle name="Lien hypertexte visité" xfId="842" builtinId="9" hidden="1"/>
    <cellStyle name="Lien hypertexte visité" xfId="843" builtinId="9" hidden="1"/>
    <cellStyle name="Lien hypertexte visité" xfId="844" builtinId="9" hidden="1"/>
    <cellStyle name="Lien hypertexte visité" xfId="845" builtinId="9" hidden="1"/>
    <cellStyle name="Lien hypertexte visité" xfId="846" builtinId="9" hidden="1"/>
    <cellStyle name="Lien hypertexte visité" xfId="847" builtinId="9" hidden="1"/>
    <cellStyle name="Lien hypertexte visité" xfId="848" builtinId="9" hidden="1"/>
    <cellStyle name="Lien hypertexte visité" xfId="849" builtinId="9" hidden="1"/>
    <cellStyle name="Lien hypertexte visité" xfId="850" builtinId="9" hidden="1"/>
    <cellStyle name="Lien hypertexte visité" xfId="851" builtinId="9" hidden="1"/>
    <cellStyle name="Lien hypertexte visité" xfId="852" builtinId="9" hidden="1"/>
    <cellStyle name="Lien hypertexte visité" xfId="853" builtinId="9" hidden="1"/>
    <cellStyle name="Lien hypertexte visité" xfId="854" builtinId="9" hidden="1"/>
    <cellStyle name="Lien hypertexte visité" xfId="855" builtinId="9" hidden="1"/>
    <cellStyle name="Lien hypertexte visité" xfId="856" builtinId="9" hidden="1"/>
    <cellStyle name="Lien hypertexte visité" xfId="857" builtinId="9" hidden="1"/>
    <cellStyle name="Lien hypertexte visité" xfId="858" builtinId="9" hidden="1"/>
    <cellStyle name="Lien hypertexte visité" xfId="859" builtinId="9" hidden="1"/>
    <cellStyle name="Lien hypertexte visité" xfId="860" builtinId="9" hidden="1"/>
    <cellStyle name="Lien hypertexte visité" xfId="861" builtinId="9" hidden="1"/>
    <cellStyle name="Lien hypertexte visité" xfId="862" builtinId="9" hidden="1"/>
    <cellStyle name="Lien hypertexte visité" xfId="863" builtinId="9" hidden="1"/>
    <cellStyle name="Lien hypertexte visité" xfId="864" builtinId="9" hidden="1"/>
    <cellStyle name="Lien hypertexte visité" xfId="865" builtinId="9" hidden="1"/>
    <cellStyle name="Lien hypertexte visité" xfId="866" builtinId="9" hidden="1"/>
    <cellStyle name="Lien hypertexte visité" xfId="867" builtinId="9" hidden="1"/>
    <cellStyle name="Lien hypertexte visité" xfId="868" builtinId="9" hidden="1"/>
    <cellStyle name="Lien hypertexte visité" xfId="869" builtinId="9" hidden="1"/>
    <cellStyle name="Lien hypertexte visité" xfId="870" builtinId="9" hidden="1"/>
    <cellStyle name="Lien hypertexte visité" xfId="871" builtinId="9" hidden="1"/>
    <cellStyle name="Lien hypertexte visité" xfId="872" builtinId="9" hidden="1"/>
    <cellStyle name="Lien hypertexte visité" xfId="873" builtinId="9" hidden="1"/>
    <cellStyle name="Lien hypertexte visité" xfId="874" builtinId="9" hidden="1"/>
    <cellStyle name="Lien hypertexte visité" xfId="875" builtinId="9" hidden="1"/>
    <cellStyle name="Lien hypertexte visité" xfId="876" builtinId="9" hidden="1"/>
    <cellStyle name="Lien hypertexte visité" xfId="877" builtinId="9" hidden="1"/>
    <cellStyle name="Lien hypertexte visité" xfId="878" builtinId="9" hidden="1"/>
    <cellStyle name="Lien hypertexte visité" xfId="879" builtinId="9" hidden="1"/>
    <cellStyle name="Lien hypertexte visité" xfId="880" builtinId="9" hidden="1"/>
    <cellStyle name="Lien hypertexte visité" xfId="881" builtinId="9" hidden="1"/>
    <cellStyle name="Lien hypertexte visité" xfId="882" builtinId="9" hidden="1"/>
    <cellStyle name="Lien hypertexte visité" xfId="883" builtinId="9" hidden="1"/>
    <cellStyle name="Lien hypertexte visité" xfId="884" builtinId="9" hidden="1"/>
    <cellStyle name="Lien hypertexte visité" xfId="885" builtinId="9" hidden="1"/>
    <cellStyle name="Lien hypertexte visité" xfId="886" builtinId="9" hidden="1"/>
    <cellStyle name="Lien hypertexte visité" xfId="887" builtinId="9" hidden="1"/>
    <cellStyle name="Lien hypertexte visité" xfId="888" builtinId="9" hidden="1"/>
    <cellStyle name="Lien hypertexte visité" xfId="889" builtinId="9" hidden="1"/>
    <cellStyle name="Lien hypertexte visité" xfId="890" builtinId="9" hidden="1"/>
    <cellStyle name="Lien hypertexte visité" xfId="891" builtinId="9" hidden="1"/>
    <cellStyle name="Lien hypertexte visité" xfId="892" builtinId="9" hidden="1"/>
    <cellStyle name="Lien hypertexte visité" xfId="893" builtinId="9" hidden="1"/>
    <cellStyle name="Lien hypertexte visité" xfId="894" builtinId="9" hidden="1"/>
    <cellStyle name="Lien hypertexte visité" xfId="895" builtinId="9" hidden="1"/>
    <cellStyle name="Lien hypertexte visité" xfId="896" builtinId="9" hidden="1"/>
    <cellStyle name="Lien hypertexte visité" xfId="897" builtinId="9" hidden="1"/>
    <cellStyle name="Lien hypertexte visité" xfId="898" builtinId="9" hidden="1"/>
    <cellStyle name="Lien hypertexte visité" xfId="899" builtinId="9" hidden="1"/>
    <cellStyle name="Lien hypertexte visité" xfId="900" builtinId="9" hidden="1"/>
    <cellStyle name="Lien hypertexte visité" xfId="901" builtinId="9" hidden="1"/>
    <cellStyle name="Lien hypertexte visité" xfId="902" builtinId="9" hidden="1"/>
    <cellStyle name="Lien hypertexte visité" xfId="903" builtinId="9" hidden="1"/>
    <cellStyle name="Lien hypertexte visité" xfId="904" builtinId="9" hidden="1"/>
    <cellStyle name="Lien hypertexte visité" xfId="905" builtinId="9" hidden="1"/>
    <cellStyle name="Lien hypertexte visité" xfId="906" builtinId="9" hidden="1"/>
    <cellStyle name="Lien hypertexte visité" xfId="907" builtinId="9" hidden="1"/>
    <cellStyle name="Lien hypertexte visité" xfId="908" builtinId="9" hidden="1"/>
    <cellStyle name="Lien hypertexte visité" xfId="909" builtinId="9" hidden="1"/>
    <cellStyle name="Lien hypertexte visité" xfId="910" builtinId="9" hidden="1"/>
    <cellStyle name="Lien hypertexte visité" xfId="911" builtinId="9" hidden="1"/>
    <cellStyle name="Lien hypertexte visité" xfId="912" builtinId="9" hidden="1"/>
    <cellStyle name="Lien hypertexte visité" xfId="913" builtinId="9" hidden="1"/>
    <cellStyle name="Lien hypertexte visité" xfId="914" builtinId="9" hidden="1"/>
    <cellStyle name="Lien hypertexte visité" xfId="915" builtinId="9" hidden="1"/>
    <cellStyle name="Lien hypertexte visité" xfId="916" builtinId="9" hidden="1"/>
    <cellStyle name="Lien hypertexte visité" xfId="917" builtinId="9" hidden="1"/>
    <cellStyle name="Lien hypertexte visité" xfId="918" builtinId="9" hidden="1"/>
    <cellStyle name="Lien hypertexte visité" xfId="919" builtinId="9" hidden="1"/>
    <cellStyle name="Lien hypertexte visité" xfId="920" builtinId="9" hidden="1"/>
    <cellStyle name="Lien hypertexte visité" xfId="921" builtinId="9" hidden="1"/>
    <cellStyle name="Lien hypertexte visité" xfId="922" builtinId="9" hidden="1"/>
    <cellStyle name="Lien hypertexte visité" xfId="923" builtinId="9" hidden="1"/>
    <cellStyle name="Lien hypertexte visité" xfId="924" builtinId="9" hidden="1"/>
    <cellStyle name="Lien hypertexte visité" xfId="925" builtinId="9" hidden="1"/>
    <cellStyle name="Lien hypertexte visité" xfId="926" builtinId="9" hidden="1"/>
    <cellStyle name="Lien hypertexte visité" xfId="927" builtinId="9" hidden="1"/>
    <cellStyle name="Lien hypertexte visité" xfId="928" builtinId="9" hidden="1"/>
    <cellStyle name="Lien hypertexte visité" xfId="929" builtinId="9" hidden="1"/>
    <cellStyle name="Lien hypertexte visité" xfId="930" builtinId="9" hidden="1"/>
    <cellStyle name="Lien hypertexte visité" xfId="931" builtinId="9" hidden="1"/>
    <cellStyle name="Lien hypertexte visité" xfId="932" builtinId="9" hidden="1"/>
    <cellStyle name="Lien hypertexte visité" xfId="933" builtinId="9" hidden="1"/>
    <cellStyle name="Lien hypertexte visité" xfId="934" builtinId="9" hidden="1"/>
    <cellStyle name="Lien hypertexte visité" xfId="935" builtinId="9" hidden="1"/>
    <cellStyle name="Lien hypertexte visité" xfId="936" builtinId="9" hidden="1"/>
    <cellStyle name="Lien hypertexte visité" xfId="937" builtinId="9" hidden="1"/>
    <cellStyle name="Lien hypertexte visité" xfId="938" builtinId="9" hidden="1"/>
    <cellStyle name="Lien hypertexte visité" xfId="939" builtinId="9" hidden="1"/>
    <cellStyle name="Lien hypertexte visité" xfId="940" builtinId="9" hidden="1"/>
    <cellStyle name="Lien hypertexte visité" xfId="941" builtinId="9" hidden="1"/>
    <cellStyle name="Lien hypertexte visité" xfId="945" builtinId="9" hidden="1"/>
    <cellStyle name="Lien hypertexte visité" xfId="946" builtinId="9" hidden="1"/>
    <cellStyle name="Lien hypertexte visité" xfId="947" builtinId="9" hidden="1"/>
    <cellStyle name="Lien hypertexte visité" xfId="948" builtinId="9" hidden="1"/>
    <cellStyle name="Lien hypertexte visité" xfId="949" builtinId="9" hidden="1"/>
    <cellStyle name="Lien hypertexte visité" xfId="951" builtinId="9" hidden="1"/>
    <cellStyle name="Lien hypertexte visité" xfId="953" builtinId="9" hidden="1"/>
    <cellStyle name="Lien hypertexte visité" xfId="954" builtinId="9" hidden="1"/>
    <cellStyle name="Lien hypertexte visité" xfId="955" builtinId="9" hidden="1"/>
    <cellStyle name="Lien hypertexte visité" xfId="956" builtinId="9" hidden="1"/>
    <cellStyle name="Lien hypertexte visité" xfId="957" builtinId="9" hidden="1"/>
    <cellStyle name="Lien hypertexte visité" xfId="958" builtinId="9" hidden="1"/>
    <cellStyle name="Normal" xfId="0" builtinId="0"/>
    <cellStyle name="Note" xfId="6" xr:uid="{00000000-0005-0000-0000-0000AD030000}"/>
    <cellStyle name="Note 2" xfId="707" xr:uid="{00000000-0005-0000-0000-0000AE030000}"/>
    <cellStyle name="Pourcentage" xfId="959" builtinId="5"/>
    <cellStyle name="Pourcentage 2" xfId="942" xr:uid="{00000000-0005-0000-0000-0000AF030000}"/>
    <cellStyle name="Pourcentage 3" xfId="950" xr:uid="{00000000-0005-0000-0000-0000B0030000}"/>
    <cellStyle name="Pourcentage 4" xfId="952" xr:uid="{00000000-0005-0000-0000-0000B1030000}"/>
    <cellStyle name="SOMMAIRE" xfId="367" xr:uid="{00000000-0005-0000-0000-0000B2030000}"/>
    <cellStyle name="Tableau (sous-total) (corporate)" xfId="968" xr:uid="{5F6AC123-27B4-F547-B294-74DA52027BB1}"/>
    <cellStyle name="Tableau (sous-total) (upstream)" xfId="970" xr:uid="{505E6F19-DD47-C34E-8959-7F8E8E9CE742}"/>
    <cellStyle name="Tableau (total) (corporate)" xfId="967" xr:uid="{40236DEA-CA6A-E240-8DDB-C2E0EF9E0AE5}"/>
    <cellStyle name="Tableau (total) (IGRP)" xfId="969" xr:uid="{D1A65AD7-6C8B-DA4C-B409-35C9C7A5907C}"/>
    <cellStyle name="Tableaux (total) (upstream)" xfId="962" xr:uid="{FC6E23E1-F90D-44E5-81DF-62A828E106B7}"/>
    <cellStyle name="tableaux_1" xfId="15" xr:uid="{00000000-0005-0000-0000-0000B3030000}"/>
    <cellStyle name="tableaux_1_corpo" xfId="2" xr:uid="{00000000-0005-0000-0000-0000B4030000}"/>
    <cellStyle name="tableaux_1_ms" xfId="960" xr:uid="{8D652E94-25FA-4D7C-83CC-99FB5954A132}"/>
    <cellStyle name="tableaux_1_rc" xfId="963" xr:uid="{4A33AEAA-479B-464C-9E4E-1F530B42FEFA}"/>
    <cellStyle name="tableaux_1_upstream" xfId="961" xr:uid="{9265687D-EBE9-458E-BF3A-12E881AE1B5D}"/>
    <cellStyle name="Tableaux_2" xfId="5" xr:uid="{00000000-0005-0000-0000-0000B8030000}"/>
    <cellStyle name="Tableaux_2 (bold)" xfId="3" xr:uid="{00000000-0005-0000-0000-0000B9030000}"/>
    <cellStyle name="Tableaux_2 (fond)" xfId="8" xr:uid="{00000000-0005-0000-0000-0000BA030000}"/>
    <cellStyle name="Tableaux_3" xfId="944" xr:uid="{00000000-0005-0000-0000-0000BB030000}"/>
    <cellStyle name="Tableaux_3 2" xfId="706" xr:uid="{00000000-0005-0000-0000-0000BC030000}"/>
    <cellStyle name="Tableaux_4_corpo" xfId="9" xr:uid="{00000000-0005-0000-0000-0000BD030000}"/>
    <cellStyle name="Tableaux_4_corpo 2" xfId="964" xr:uid="{BBBAF3D1-49E9-423F-BE4D-0D0E3808160A}"/>
    <cellStyle name="Tableaux_4_ms" xfId="965" xr:uid="{21F31376-709B-4BD4-8DFD-39064A7D2F7C}"/>
    <cellStyle name="Texte courant" xfId="7" xr:uid="{00000000-0005-0000-0000-0000C1030000}"/>
    <cellStyle name="Texte courant 2" xfId="708" xr:uid="{00000000-0005-0000-0000-0000C2030000}"/>
    <cellStyle name="Titre rouge gras" xfId="16" xr:uid="{00000000-0005-0000-0000-0000C3030000}"/>
    <cellStyle name="trait marron bas simple" xfId="17" xr:uid="{00000000-0005-0000-0000-0000C4030000}"/>
  </cellStyles>
  <dxfs count="0"/>
  <tableStyles count="0" defaultTableStyle="TableStyleMedium9" defaultPivotStyle="PivotStyleLight16"/>
  <colors>
    <mruColors>
      <color rgb="FF285AFF"/>
      <color rgb="FF009BFF"/>
      <color rgb="FFFF0000"/>
      <color rgb="FF32C8C8"/>
      <color rgb="FFFFC800"/>
      <color rgb="FF96E600"/>
      <color rgb="FFE6E6E6"/>
      <color rgb="FFCF3087"/>
      <color rgb="FF00A37F"/>
      <color rgb="FFCA5B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drawing1.xml><?xml version="1.0" encoding="utf-8"?>
<xdr:wsDr xmlns:xdr="http://schemas.openxmlformats.org/drawingml/2006/spreadsheetDrawing" xmlns:a="http://schemas.openxmlformats.org/drawingml/2006/main">
  <xdr:twoCellAnchor editAs="oneCell">
    <xdr:from>
      <xdr:col>1</xdr:col>
      <xdr:colOff>50800</xdr:colOff>
      <xdr:row>1</xdr:row>
      <xdr:rowOff>76200</xdr:rowOff>
    </xdr:from>
    <xdr:to>
      <xdr:col>1</xdr:col>
      <xdr:colOff>800100</xdr:colOff>
      <xdr:row>3</xdr:row>
      <xdr:rowOff>136689</xdr:rowOff>
    </xdr:to>
    <xdr:pic>
      <xdr:nvPicPr>
        <xdr:cNvPr id="4" name="Image 3">
          <a:extLst>
            <a:ext uri="{FF2B5EF4-FFF2-40B4-BE49-F238E27FC236}">
              <a16:creationId xmlns:a16="http://schemas.microsoft.com/office/drawing/2014/main" id="{C9A76569-43D1-D849-8838-A61FF752661B}"/>
            </a:ext>
          </a:extLst>
        </xdr:cNvPr>
        <xdr:cNvPicPr>
          <a:picLocks noChangeAspect="1"/>
        </xdr:cNvPicPr>
      </xdr:nvPicPr>
      <xdr:blipFill>
        <a:blip xmlns:r="http://schemas.openxmlformats.org/officeDocument/2006/relationships" r:embed="rId1"/>
        <a:stretch>
          <a:fillRect/>
        </a:stretch>
      </xdr:blipFill>
      <xdr:spPr>
        <a:xfrm>
          <a:off x="469900" y="317500"/>
          <a:ext cx="749300" cy="5430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E8D3F98-36E7-47DF-9682-2DE52954A66C}"/>
            </a:ext>
          </a:extLst>
        </xdr:cNvPr>
        <xdr:cNvPicPr>
          <a:picLocks noChangeAspect="1"/>
        </xdr:cNvPicPr>
      </xdr:nvPicPr>
      <xdr:blipFill>
        <a:blip xmlns:r="http://schemas.openxmlformats.org/officeDocument/2006/relationships" r:embed="rId2"/>
        <a:srcRect/>
        <a:stretch>
          <a:fillRect/>
        </a:stretch>
      </xdr:blipFill>
      <xdr:spPr bwMode="auto">
        <a:xfrm>
          <a:off x="0" y="238125"/>
          <a:ext cx="266700" cy="2127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9C7D93A-1FBB-483F-807A-7BC8BD0D4BCD}"/>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2078B579-E967-42CB-8B09-22FF03A81C09}"/>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1BB55C4-453E-43AB-95A6-19EFF65834C9}"/>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B252ED9-4961-4AAB-93EA-9A96C6EF6E7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92A4DB09-8B91-4013-B95A-87F74AEC1300}"/>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3092B289-E228-4691-A579-E109F6447B3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1D68FE0-7BA6-4358-8E0B-07DA85BC8DC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313A9C7-9ABB-418F-AE9B-C498169347A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F55F41F2-AD22-46A8-B926-E63034D3D67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9525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FA82EA67-9A69-4A72-8E08-FB1C901C3744}"/>
            </a:ext>
          </a:extLst>
        </xdr:cNvPr>
        <xdr:cNvPicPr>
          <a:picLocks noChangeAspect="1"/>
        </xdr:cNvPicPr>
      </xdr:nvPicPr>
      <xdr:blipFill>
        <a:blip xmlns:r="http://schemas.openxmlformats.org/officeDocument/2006/relationships" r:embed="rId2"/>
        <a:srcRect/>
        <a:stretch>
          <a:fillRect/>
        </a:stretch>
      </xdr:blipFill>
      <xdr:spPr bwMode="auto">
        <a:xfrm>
          <a:off x="0" y="200025"/>
          <a:ext cx="266700" cy="20955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D19FC78-137D-4C2A-A145-A0045D02A070}"/>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4500F27-9B78-4D09-B5E5-5CD254F4D05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AF7F588-6383-4F53-8461-E9A94445F6C1}"/>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ABF2A90-FB73-472B-8EFF-15364FC72D2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3E450C93-1C98-484A-B4E4-2218134C3DF0}"/>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0565D804-11EE-485C-AE81-BFC9C7C4560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5A5E720-3924-41DC-8EA8-64751805A25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63407B78-B3FD-459C-B031-ADAEEBCEF9C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B26FD94-EBEF-4559-B91B-967C166F006D}"/>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35C7DC14-D10E-41D5-A2A6-2A49BCBCD70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00F3EAE-10FB-4F75-9FFA-15CA34F177C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3599695E-C1C2-41A3-8F4A-1B05E652AE1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B263F0FB-6FF1-4998-88A9-CB4F88E0638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E44E53E-EDC2-4E54-ADFB-687F58208E9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07DA1B0-015B-4F5B-8A17-5F64F18A293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22A9E9A-0DE2-4825-BDB3-0124142BB04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04A05D3-B84A-4A4D-A1AB-ACF45DDE737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2" descr="total-back.png">
          <a:hlinkClick xmlns:r="http://schemas.openxmlformats.org/officeDocument/2006/relationships" r:id="rId1"/>
          <a:extLst>
            <a:ext uri="{FF2B5EF4-FFF2-40B4-BE49-F238E27FC236}">
              <a16:creationId xmlns:a16="http://schemas.microsoft.com/office/drawing/2014/main" id="{0F5ACAF8-76A0-4DB4-A16D-3D267B175B31}"/>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0C9355CC-FA33-4E4B-8989-0CA531E0861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B4CC97D-588A-4009-BAFC-F3414C5FE86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962B0CA-6068-44A3-B477-3EBF9FD46EBD}"/>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2" descr="total-back.png">
          <a:hlinkClick xmlns:r="http://schemas.openxmlformats.org/officeDocument/2006/relationships" r:id="rId1"/>
          <a:extLst>
            <a:ext uri="{FF2B5EF4-FFF2-40B4-BE49-F238E27FC236}">
              <a16:creationId xmlns:a16="http://schemas.microsoft.com/office/drawing/2014/main" id="{2522F352-79BC-4E7D-BB63-78900F5690E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F54570FC-A74B-40ED-B0E2-AA6789BF092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BEDA544-19DF-4C18-A486-0A079248E10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0BDE348A-86FD-4E48-8257-17CD8D2BB8B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C216024-CE92-4430-9928-2C64002C232E}"/>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BD5EE6B-77BF-4C89-8806-E0A9209C5EE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D6C0EF8-1530-4E05-9543-12D81F46E427}"/>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34799DD-E4AE-4FF1-93DD-CBA370D9429E}"/>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C037918-A080-4B69-BDA7-BB78CE7F123E}"/>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6CAC187A-8D6F-4B85-8F95-1F8E5036AB11}"/>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469FD6A-8A13-466D-91A4-6B59C288A12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916D8D3-60EA-4112-9482-122483F99AE6}"/>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8DEF6F02-4B49-407F-BF6A-83DDCBB3DE20}"/>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CAB2A6C-6776-4CE7-AAEF-F3EDA461F01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4DF569F-AB48-4D53-8FAA-F377AEEB0B33}"/>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0A024E83-432B-4F0E-9992-B5925D17E78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872F253C-6FC5-4B9E-8626-BFFA9E46883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F9AF003E-6447-40EF-BA44-299CD72BDA11}"/>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5567EB0-7F9C-4649-A6B8-B2B8787048D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FD44A71-0F4C-4C21-B819-B7BFA1D26E8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6FA6480-8F55-40B3-AACF-D091588BAA0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339FF14-9C79-4E51-B6CD-78F9DE415E86}"/>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620E63E1-F278-46F1-AF93-A25C1DED3AAA}"/>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34CA459-B55E-4958-BE41-61CAD3BE25DF}"/>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B860915-7CBA-42C0-BEA9-BC2BE9C0F5AA}"/>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9453DECA-243A-4956-8135-8584F6949054}"/>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65000EB1-23B0-4CF2-AC7F-8ED754266C08}"/>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30B7F28-8B06-416F-91A5-91490DB685BE}"/>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2A35186-5B55-464F-B867-186F55E03F6A}"/>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4B0C609-C541-4FE2-AD9C-54A440881411}"/>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2AA7E3F4-177E-49BE-95E1-979FB0AAB2D2}"/>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9DD63AB-E454-499B-8F0D-B2702671BE7D}"/>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0B93B8B-0090-471C-9FAF-6D739103A83C}"/>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2" descr="total-back.png">
          <a:hlinkClick xmlns:r="http://schemas.openxmlformats.org/officeDocument/2006/relationships" r:id="rId1"/>
          <a:extLst>
            <a:ext uri="{FF2B5EF4-FFF2-40B4-BE49-F238E27FC236}">
              <a16:creationId xmlns:a16="http://schemas.microsoft.com/office/drawing/2014/main" id="{98FAD8F4-96B0-42BC-8744-3B34E8BE2385}"/>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51C9A80E-0B83-C145-9E0D-5A33009A1073}"/>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1CE672F7-E7FF-BA41-A177-1D31766C7643}"/>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92825F12-69D9-5A4D-A6E2-E104F42BCC30}"/>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9DA000FE-54C7-0141-9651-7C1F8345CE98}"/>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F638E6F6-D1B2-494D-A53D-F52CB48701E9}"/>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8E4B94C5-50EF-7441-94A8-D5344754F844}"/>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24AFB905-D80E-214C-996F-09D107494E59}"/>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4014D930-BF59-814A-B5C3-7103E50FA134}"/>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1F1B466B-5BE9-2B41-86A6-A7F7E637CECD}"/>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3D1405E5-CD5B-FC4B-A915-06110B0C9235}"/>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9F6F0EF-BF8F-4F7A-B693-D7C7CD36C4AB}"/>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90F4DAAF-DC7D-4843-A668-5F9B921B2EC1}"/>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13FF79A3-3623-9E4D-AF66-2BDF94FBA4D0}"/>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BFD11283-B031-1043-863B-08005AFD8965}"/>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EBF52E9E-79A6-6645-98CB-899757B71B57}"/>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E40A36F9-9ED1-E640-80DF-2911BE925C34}"/>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E7750817-6162-944D-A0C7-4FCA0C8B5FDC}"/>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9A2CC9D3-1B3D-F849-821D-D2C0471278C6}"/>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C0C32969-CACD-074E-B438-EA925F3213C8}"/>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C22BA03D-39B9-9B40-BBB2-8CC4A851388C}"/>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8CD7556-E281-4864-9DCE-4DE79DB6F31E}"/>
            </a:ext>
          </a:extLst>
        </xdr:cNvPr>
        <xdr:cNvPicPr>
          <a:picLocks noChangeAspect="1"/>
        </xdr:cNvPicPr>
      </xdr:nvPicPr>
      <xdr:blipFill>
        <a:blip xmlns:r="http://schemas.openxmlformats.org/officeDocument/2006/relationships" r:embed="rId2"/>
        <a:srcRect/>
        <a:stretch>
          <a:fillRect/>
        </a:stretch>
      </xdr:blipFill>
      <xdr:spPr bwMode="auto">
        <a:xfrm>
          <a:off x="0" y="247650"/>
          <a:ext cx="266700" cy="2127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B48CD-921C-9146-82F8-D92A865AE57E}">
  <sheetPr>
    <tabColor rgb="FFFF0000"/>
    <pageSetUpPr fitToPage="1"/>
  </sheetPr>
  <dimension ref="B3:F116"/>
  <sheetViews>
    <sheetView showGridLines="0" tabSelected="1" zoomScaleNormal="100" workbookViewId="0">
      <selection activeCell="B11" sqref="B11"/>
    </sheetView>
  </sheetViews>
  <sheetFormatPr baseColWidth="10" defaultColWidth="10.83203125" defaultRowHeight="19.5" customHeight="1"/>
  <cols>
    <col min="1" max="1" width="5.5" style="907" customWidth="1"/>
    <col min="2" max="2" width="106.6640625" style="907" bestFit="1" customWidth="1"/>
    <col min="3" max="3" width="10.83203125" style="908"/>
    <col min="4" max="256" width="10.83203125" style="907"/>
    <col min="257" max="257" width="5.5" style="907" customWidth="1"/>
    <col min="258" max="258" width="106.6640625" style="907" bestFit="1" customWidth="1"/>
    <col min="259" max="512" width="10.83203125" style="907"/>
    <col min="513" max="513" width="5.5" style="907" customWidth="1"/>
    <col min="514" max="514" width="106.6640625" style="907" bestFit="1" customWidth="1"/>
    <col min="515" max="768" width="10.83203125" style="907"/>
    <col min="769" max="769" width="5.5" style="907" customWidth="1"/>
    <col min="770" max="770" width="106.6640625" style="907" bestFit="1" customWidth="1"/>
    <col min="771" max="1024" width="10.83203125" style="907"/>
    <col min="1025" max="1025" width="5.5" style="907" customWidth="1"/>
    <col min="1026" max="1026" width="106.6640625" style="907" bestFit="1" customWidth="1"/>
    <col min="1027" max="1280" width="10.83203125" style="907"/>
    <col min="1281" max="1281" width="5.5" style="907" customWidth="1"/>
    <col min="1282" max="1282" width="106.6640625" style="907" bestFit="1" customWidth="1"/>
    <col min="1283" max="1536" width="10.83203125" style="907"/>
    <col min="1537" max="1537" width="5.5" style="907" customWidth="1"/>
    <col min="1538" max="1538" width="106.6640625" style="907" bestFit="1" customWidth="1"/>
    <col min="1539" max="1792" width="10.83203125" style="907"/>
    <col min="1793" max="1793" width="5.5" style="907" customWidth="1"/>
    <col min="1794" max="1794" width="106.6640625" style="907" bestFit="1" customWidth="1"/>
    <col min="1795" max="2048" width="10.83203125" style="907"/>
    <col min="2049" max="2049" width="5.5" style="907" customWidth="1"/>
    <col min="2050" max="2050" width="106.6640625" style="907" bestFit="1" customWidth="1"/>
    <col min="2051" max="2304" width="10.83203125" style="907"/>
    <col min="2305" max="2305" width="5.5" style="907" customWidth="1"/>
    <col min="2306" max="2306" width="106.6640625" style="907" bestFit="1" customWidth="1"/>
    <col min="2307" max="2560" width="10.83203125" style="907"/>
    <col min="2561" max="2561" width="5.5" style="907" customWidth="1"/>
    <col min="2562" max="2562" width="106.6640625" style="907" bestFit="1" customWidth="1"/>
    <col min="2563" max="2816" width="10.83203125" style="907"/>
    <col min="2817" max="2817" width="5.5" style="907" customWidth="1"/>
    <col min="2818" max="2818" width="106.6640625" style="907" bestFit="1" customWidth="1"/>
    <col min="2819" max="3072" width="10.83203125" style="907"/>
    <col min="3073" max="3073" width="5.5" style="907" customWidth="1"/>
    <col min="3074" max="3074" width="106.6640625" style="907" bestFit="1" customWidth="1"/>
    <col min="3075" max="3328" width="10.83203125" style="907"/>
    <col min="3329" max="3329" width="5.5" style="907" customWidth="1"/>
    <col min="3330" max="3330" width="106.6640625" style="907" bestFit="1" customWidth="1"/>
    <col min="3331" max="3584" width="10.83203125" style="907"/>
    <col min="3585" max="3585" width="5.5" style="907" customWidth="1"/>
    <col min="3586" max="3586" width="106.6640625" style="907" bestFit="1" customWidth="1"/>
    <col min="3587" max="3840" width="10.83203125" style="907"/>
    <col min="3841" max="3841" width="5.5" style="907" customWidth="1"/>
    <col min="3842" max="3842" width="106.6640625" style="907" bestFit="1" customWidth="1"/>
    <col min="3843" max="4096" width="10.83203125" style="907"/>
    <col min="4097" max="4097" width="5.5" style="907" customWidth="1"/>
    <col min="4098" max="4098" width="106.6640625" style="907" bestFit="1" customWidth="1"/>
    <col min="4099" max="4352" width="10.83203125" style="907"/>
    <col min="4353" max="4353" width="5.5" style="907" customWidth="1"/>
    <col min="4354" max="4354" width="106.6640625" style="907" bestFit="1" customWidth="1"/>
    <col min="4355" max="4608" width="10.83203125" style="907"/>
    <col min="4609" max="4609" width="5.5" style="907" customWidth="1"/>
    <col min="4610" max="4610" width="106.6640625" style="907" bestFit="1" customWidth="1"/>
    <col min="4611" max="4864" width="10.83203125" style="907"/>
    <col min="4865" max="4865" width="5.5" style="907" customWidth="1"/>
    <col min="4866" max="4866" width="106.6640625" style="907" bestFit="1" customWidth="1"/>
    <col min="4867" max="5120" width="10.83203125" style="907"/>
    <col min="5121" max="5121" width="5.5" style="907" customWidth="1"/>
    <col min="5122" max="5122" width="106.6640625" style="907" bestFit="1" customWidth="1"/>
    <col min="5123" max="5376" width="10.83203125" style="907"/>
    <col min="5377" max="5377" width="5.5" style="907" customWidth="1"/>
    <col min="5378" max="5378" width="106.6640625" style="907" bestFit="1" customWidth="1"/>
    <col min="5379" max="5632" width="10.83203125" style="907"/>
    <col min="5633" max="5633" width="5.5" style="907" customWidth="1"/>
    <col min="5634" max="5634" width="106.6640625" style="907" bestFit="1" customWidth="1"/>
    <col min="5635" max="5888" width="10.83203125" style="907"/>
    <col min="5889" max="5889" width="5.5" style="907" customWidth="1"/>
    <col min="5890" max="5890" width="106.6640625" style="907" bestFit="1" customWidth="1"/>
    <col min="5891" max="6144" width="10.83203125" style="907"/>
    <col min="6145" max="6145" width="5.5" style="907" customWidth="1"/>
    <col min="6146" max="6146" width="106.6640625" style="907" bestFit="1" customWidth="1"/>
    <col min="6147" max="6400" width="10.83203125" style="907"/>
    <col min="6401" max="6401" width="5.5" style="907" customWidth="1"/>
    <col min="6402" max="6402" width="106.6640625" style="907" bestFit="1" customWidth="1"/>
    <col min="6403" max="6656" width="10.83203125" style="907"/>
    <col min="6657" max="6657" width="5.5" style="907" customWidth="1"/>
    <col min="6658" max="6658" width="106.6640625" style="907" bestFit="1" customWidth="1"/>
    <col min="6659" max="6912" width="10.83203125" style="907"/>
    <col min="6913" max="6913" width="5.5" style="907" customWidth="1"/>
    <col min="6914" max="6914" width="106.6640625" style="907" bestFit="1" customWidth="1"/>
    <col min="6915" max="7168" width="10.83203125" style="907"/>
    <col min="7169" max="7169" width="5.5" style="907" customWidth="1"/>
    <col min="7170" max="7170" width="106.6640625" style="907" bestFit="1" customWidth="1"/>
    <col min="7171" max="7424" width="10.83203125" style="907"/>
    <col min="7425" max="7425" width="5.5" style="907" customWidth="1"/>
    <col min="7426" max="7426" width="106.6640625" style="907" bestFit="1" customWidth="1"/>
    <col min="7427" max="7680" width="10.83203125" style="907"/>
    <col min="7681" max="7681" width="5.5" style="907" customWidth="1"/>
    <col min="7682" max="7682" width="106.6640625" style="907" bestFit="1" customWidth="1"/>
    <col min="7683" max="7936" width="10.83203125" style="907"/>
    <col min="7937" max="7937" width="5.5" style="907" customWidth="1"/>
    <col min="7938" max="7938" width="106.6640625" style="907" bestFit="1" customWidth="1"/>
    <col min="7939" max="8192" width="10.83203125" style="907"/>
    <col min="8193" max="8193" width="5.5" style="907" customWidth="1"/>
    <col min="8194" max="8194" width="106.6640625" style="907" bestFit="1" customWidth="1"/>
    <col min="8195" max="8448" width="10.83203125" style="907"/>
    <col min="8449" max="8449" width="5.5" style="907" customWidth="1"/>
    <col min="8450" max="8450" width="106.6640625" style="907" bestFit="1" customWidth="1"/>
    <col min="8451" max="8704" width="10.83203125" style="907"/>
    <col min="8705" max="8705" width="5.5" style="907" customWidth="1"/>
    <col min="8706" max="8706" width="106.6640625" style="907" bestFit="1" customWidth="1"/>
    <col min="8707" max="8960" width="10.83203125" style="907"/>
    <col min="8961" max="8961" width="5.5" style="907" customWidth="1"/>
    <col min="8962" max="8962" width="106.6640625" style="907" bestFit="1" customWidth="1"/>
    <col min="8963" max="9216" width="10.83203125" style="907"/>
    <col min="9217" max="9217" width="5.5" style="907" customWidth="1"/>
    <col min="9218" max="9218" width="106.6640625" style="907" bestFit="1" customWidth="1"/>
    <col min="9219" max="9472" width="10.83203125" style="907"/>
    <col min="9473" max="9473" width="5.5" style="907" customWidth="1"/>
    <col min="9474" max="9474" width="106.6640625" style="907" bestFit="1" customWidth="1"/>
    <col min="9475" max="9728" width="10.83203125" style="907"/>
    <col min="9729" max="9729" width="5.5" style="907" customWidth="1"/>
    <col min="9730" max="9730" width="106.6640625" style="907" bestFit="1" customWidth="1"/>
    <col min="9731" max="9984" width="10.83203125" style="907"/>
    <col min="9985" max="9985" width="5.5" style="907" customWidth="1"/>
    <col min="9986" max="9986" width="106.6640625" style="907" bestFit="1" customWidth="1"/>
    <col min="9987" max="10240" width="10.83203125" style="907"/>
    <col min="10241" max="10241" width="5.5" style="907" customWidth="1"/>
    <col min="10242" max="10242" width="106.6640625" style="907" bestFit="1" customWidth="1"/>
    <col min="10243" max="10496" width="10.83203125" style="907"/>
    <col min="10497" max="10497" width="5.5" style="907" customWidth="1"/>
    <col min="10498" max="10498" width="106.6640625" style="907" bestFit="1" customWidth="1"/>
    <col min="10499" max="10752" width="10.83203125" style="907"/>
    <col min="10753" max="10753" width="5.5" style="907" customWidth="1"/>
    <col min="10754" max="10754" width="106.6640625" style="907" bestFit="1" customWidth="1"/>
    <col min="10755" max="11008" width="10.83203125" style="907"/>
    <col min="11009" max="11009" width="5.5" style="907" customWidth="1"/>
    <col min="11010" max="11010" width="106.6640625" style="907" bestFit="1" customWidth="1"/>
    <col min="11011" max="11264" width="10.83203125" style="907"/>
    <col min="11265" max="11265" width="5.5" style="907" customWidth="1"/>
    <col min="11266" max="11266" width="106.6640625" style="907" bestFit="1" customWidth="1"/>
    <col min="11267" max="11520" width="10.83203125" style="907"/>
    <col min="11521" max="11521" width="5.5" style="907" customWidth="1"/>
    <col min="11522" max="11522" width="106.6640625" style="907" bestFit="1" customWidth="1"/>
    <col min="11523" max="11776" width="10.83203125" style="907"/>
    <col min="11777" max="11777" width="5.5" style="907" customWidth="1"/>
    <col min="11778" max="11778" width="106.6640625" style="907" bestFit="1" customWidth="1"/>
    <col min="11779" max="12032" width="10.83203125" style="907"/>
    <col min="12033" max="12033" width="5.5" style="907" customWidth="1"/>
    <col min="12034" max="12034" width="106.6640625" style="907" bestFit="1" customWidth="1"/>
    <col min="12035" max="12288" width="10.83203125" style="907"/>
    <col min="12289" max="12289" width="5.5" style="907" customWidth="1"/>
    <col min="12290" max="12290" width="106.6640625" style="907" bestFit="1" customWidth="1"/>
    <col min="12291" max="12544" width="10.83203125" style="907"/>
    <col min="12545" max="12545" width="5.5" style="907" customWidth="1"/>
    <col min="12546" max="12546" width="106.6640625" style="907" bestFit="1" customWidth="1"/>
    <col min="12547" max="12800" width="10.83203125" style="907"/>
    <col min="12801" max="12801" width="5.5" style="907" customWidth="1"/>
    <col min="12802" max="12802" width="106.6640625" style="907" bestFit="1" customWidth="1"/>
    <col min="12803" max="13056" width="10.83203125" style="907"/>
    <col min="13057" max="13057" width="5.5" style="907" customWidth="1"/>
    <col min="13058" max="13058" width="106.6640625" style="907" bestFit="1" customWidth="1"/>
    <col min="13059" max="13312" width="10.83203125" style="907"/>
    <col min="13313" max="13313" width="5.5" style="907" customWidth="1"/>
    <col min="13314" max="13314" width="106.6640625" style="907" bestFit="1" customWidth="1"/>
    <col min="13315" max="13568" width="10.83203125" style="907"/>
    <col min="13569" max="13569" width="5.5" style="907" customWidth="1"/>
    <col min="13570" max="13570" width="106.6640625" style="907" bestFit="1" customWidth="1"/>
    <col min="13571" max="13824" width="10.83203125" style="907"/>
    <col min="13825" max="13825" width="5.5" style="907" customWidth="1"/>
    <col min="13826" max="13826" width="106.6640625" style="907" bestFit="1" customWidth="1"/>
    <col min="13827" max="14080" width="10.83203125" style="907"/>
    <col min="14081" max="14081" width="5.5" style="907" customWidth="1"/>
    <col min="14082" max="14082" width="106.6640625" style="907" bestFit="1" customWidth="1"/>
    <col min="14083" max="14336" width="10.83203125" style="907"/>
    <col min="14337" max="14337" width="5.5" style="907" customWidth="1"/>
    <col min="14338" max="14338" width="106.6640625" style="907" bestFit="1" customWidth="1"/>
    <col min="14339" max="14592" width="10.83203125" style="907"/>
    <col min="14593" max="14593" width="5.5" style="907" customWidth="1"/>
    <col min="14594" max="14594" width="106.6640625" style="907" bestFit="1" customWidth="1"/>
    <col min="14595" max="14848" width="10.83203125" style="907"/>
    <col min="14849" max="14849" width="5.5" style="907" customWidth="1"/>
    <col min="14850" max="14850" width="106.6640625" style="907" bestFit="1" customWidth="1"/>
    <col min="14851" max="15104" width="10.83203125" style="907"/>
    <col min="15105" max="15105" width="5.5" style="907" customWidth="1"/>
    <col min="15106" max="15106" width="106.6640625" style="907" bestFit="1" customWidth="1"/>
    <col min="15107" max="15360" width="10.83203125" style="907"/>
    <col min="15361" max="15361" width="5.5" style="907" customWidth="1"/>
    <col min="15362" max="15362" width="106.6640625" style="907" bestFit="1" customWidth="1"/>
    <col min="15363" max="15616" width="10.83203125" style="907"/>
    <col min="15617" max="15617" width="5.5" style="907" customWidth="1"/>
    <col min="15618" max="15618" width="106.6640625" style="907" bestFit="1" customWidth="1"/>
    <col min="15619" max="15872" width="10.83203125" style="907"/>
    <col min="15873" max="15873" width="5.5" style="907" customWidth="1"/>
    <col min="15874" max="15874" width="106.6640625" style="907" bestFit="1" customWidth="1"/>
    <col min="15875" max="16128" width="10.83203125" style="907"/>
    <col min="16129" max="16129" width="5.5" style="907" customWidth="1"/>
    <col min="16130" max="16130" width="106.6640625" style="907" bestFit="1" customWidth="1"/>
    <col min="16131" max="16384" width="10.83203125" style="907"/>
  </cols>
  <sheetData>
    <row r="3" spans="2:6" ht="19.5" customHeight="1">
      <c r="B3" s="1561" t="s">
        <v>1048</v>
      </c>
      <c r="C3" s="1561"/>
    </row>
    <row r="5" spans="2:6" ht="19.5" customHeight="1">
      <c r="B5" s="936" t="s">
        <v>1007</v>
      </c>
    </row>
    <row r="6" spans="2:6" ht="19.5" customHeight="1">
      <c r="B6" s="937" t="s">
        <v>1006</v>
      </c>
    </row>
    <row r="7" spans="2:6" ht="19.5" customHeight="1">
      <c r="B7" s="938" t="s">
        <v>1005</v>
      </c>
    </row>
    <row r="8" spans="2:6" ht="19.5" customHeight="1">
      <c r="B8" s="939" t="s">
        <v>1008</v>
      </c>
    </row>
    <row r="9" spans="2:6" ht="19.5" customHeight="1">
      <c r="B9" s="940" t="s">
        <v>1004</v>
      </c>
    </row>
    <row r="10" spans="2:6" ht="19.5" customHeight="1">
      <c r="B10" s="941" t="s">
        <v>1003</v>
      </c>
    </row>
    <row r="11" spans="2:6" ht="19.5" customHeight="1">
      <c r="B11" s="917"/>
    </row>
    <row r="12" spans="2:6" ht="28" customHeight="1">
      <c r="B12" s="942" t="s">
        <v>1007</v>
      </c>
    </row>
    <row r="13" spans="2:6" s="914" customFormat="1" ht="43" customHeight="1">
      <c r="B13" s="916" t="s">
        <v>1071</v>
      </c>
      <c r="C13" s="915"/>
    </row>
    <row r="14" spans="2:6" ht="28" customHeight="1">
      <c r="B14" s="909" t="s">
        <v>1072</v>
      </c>
      <c r="C14"/>
      <c r="D14"/>
      <c r="E14"/>
      <c r="F14"/>
    </row>
    <row r="15" spans="2:6" ht="28" customHeight="1">
      <c r="B15" s="909" t="s">
        <v>1073</v>
      </c>
      <c r="C15"/>
      <c r="D15"/>
      <c r="E15"/>
      <c r="F15"/>
    </row>
    <row r="16" spans="2:6" ht="28" customHeight="1">
      <c r="B16" s="909" t="s">
        <v>1074</v>
      </c>
      <c r="C16"/>
      <c r="D16"/>
      <c r="E16"/>
      <c r="F16"/>
    </row>
    <row r="17" spans="2:6" ht="28" customHeight="1">
      <c r="B17" s="909" t="s">
        <v>1075</v>
      </c>
      <c r="C17"/>
      <c r="D17"/>
      <c r="E17"/>
      <c r="F17"/>
    </row>
    <row r="18" spans="2:6" ht="28" customHeight="1">
      <c r="B18" s="909" t="s">
        <v>1076</v>
      </c>
      <c r="C18"/>
      <c r="D18"/>
      <c r="E18"/>
      <c r="F18"/>
    </row>
    <row r="19" spans="2:6" ht="28" customHeight="1">
      <c r="B19" s="909" t="s">
        <v>1077</v>
      </c>
      <c r="C19"/>
      <c r="D19"/>
      <c r="E19"/>
      <c r="F19"/>
    </row>
    <row r="20" spans="2:6" ht="28" customHeight="1">
      <c r="B20" s="909" t="s">
        <v>1078</v>
      </c>
      <c r="C20"/>
      <c r="D20"/>
      <c r="E20"/>
      <c r="F20"/>
    </row>
    <row r="21" spans="2:6" ht="28" customHeight="1">
      <c r="B21" s="909" t="s">
        <v>1079</v>
      </c>
      <c r="C21"/>
      <c r="D21"/>
      <c r="E21"/>
      <c r="F21"/>
    </row>
    <row r="22" spans="2:6" ht="28" customHeight="1">
      <c r="B22" s="909" t="s">
        <v>1080</v>
      </c>
      <c r="C22"/>
      <c r="D22"/>
      <c r="E22"/>
      <c r="F22"/>
    </row>
    <row r="23" spans="2:6" ht="28" customHeight="1">
      <c r="B23" s="909" t="s">
        <v>1081</v>
      </c>
      <c r="C23"/>
      <c r="D23"/>
      <c r="E23"/>
      <c r="F23"/>
    </row>
    <row r="24" spans="2:6" ht="28" customHeight="1">
      <c r="B24" s="909" t="s">
        <v>1157</v>
      </c>
      <c r="C24"/>
      <c r="D24"/>
      <c r="E24"/>
      <c r="F24"/>
    </row>
    <row r="25" spans="2:6" ht="28" customHeight="1">
      <c r="B25" s="909" t="s">
        <v>1082</v>
      </c>
      <c r="C25"/>
      <c r="D25"/>
      <c r="E25"/>
      <c r="F25"/>
    </row>
    <row r="26" spans="2:6" ht="28" customHeight="1">
      <c r="B26" s="909" t="s">
        <v>1083</v>
      </c>
      <c r="C26"/>
      <c r="D26"/>
      <c r="E26"/>
      <c r="F26"/>
    </row>
    <row r="27" spans="2:6" s="913" customFormat="1" ht="28" customHeight="1">
      <c r="B27" s="909" t="s">
        <v>1084</v>
      </c>
      <c r="C27"/>
      <c r="D27"/>
      <c r="E27"/>
      <c r="F27"/>
    </row>
    <row r="28" spans="2:6" ht="28" customHeight="1">
      <c r="B28" s="909" t="s">
        <v>1085</v>
      </c>
      <c r="C28"/>
      <c r="D28"/>
      <c r="E28"/>
      <c r="F28"/>
    </row>
    <row r="29" spans="2:6" ht="28" customHeight="1">
      <c r="B29" s="909" t="s">
        <v>1086</v>
      </c>
      <c r="C29"/>
      <c r="D29"/>
      <c r="E29"/>
      <c r="F29"/>
    </row>
    <row r="30" spans="2:6" ht="28" customHeight="1">
      <c r="B30" s="909" t="s">
        <v>1087</v>
      </c>
      <c r="C30"/>
      <c r="D30"/>
      <c r="E30"/>
      <c r="F30"/>
    </row>
    <row r="31" spans="2:6" ht="28" customHeight="1">
      <c r="B31" s="909" t="s">
        <v>1088</v>
      </c>
      <c r="C31"/>
      <c r="D31"/>
      <c r="E31"/>
      <c r="F31"/>
    </row>
    <row r="32" spans="2:6" ht="28" customHeight="1">
      <c r="B32" s="909" t="s">
        <v>1089</v>
      </c>
      <c r="C32"/>
      <c r="D32"/>
      <c r="E32"/>
      <c r="F32"/>
    </row>
    <row r="33" spans="2:6" ht="28" customHeight="1">
      <c r="B33" s="909" t="s">
        <v>1090</v>
      </c>
      <c r="C33"/>
      <c r="D33"/>
      <c r="E33"/>
      <c r="F33"/>
    </row>
    <row r="34" spans="2:6" ht="28" customHeight="1">
      <c r="B34" s="909" t="s">
        <v>1091</v>
      </c>
      <c r="C34"/>
      <c r="D34"/>
      <c r="E34"/>
      <c r="F34"/>
    </row>
    <row r="35" spans="2:6" ht="28" customHeight="1">
      <c r="B35" s="909" t="s">
        <v>1092</v>
      </c>
      <c r="C35"/>
      <c r="D35"/>
      <c r="E35"/>
      <c r="F35"/>
    </row>
    <row r="36" spans="2:6" ht="28" customHeight="1">
      <c r="B36" s="909" t="s">
        <v>1093</v>
      </c>
      <c r="C36"/>
      <c r="D36"/>
      <c r="E36"/>
      <c r="F36"/>
    </row>
    <row r="37" spans="2:6" ht="28" customHeight="1">
      <c r="B37" s="909" t="s">
        <v>1094</v>
      </c>
      <c r="C37"/>
      <c r="D37"/>
      <c r="E37"/>
      <c r="F37"/>
    </row>
    <row r="38" spans="2:6" ht="28" customHeight="1">
      <c r="B38" s="909" t="s">
        <v>1095</v>
      </c>
      <c r="C38"/>
      <c r="D38"/>
      <c r="E38"/>
      <c r="F38"/>
    </row>
    <row r="39" spans="2:6" ht="28" customHeight="1">
      <c r="B39" s="909" t="s">
        <v>1096</v>
      </c>
      <c r="C39"/>
      <c r="D39"/>
      <c r="E39"/>
      <c r="F39"/>
    </row>
    <row r="40" spans="2:6" ht="28" customHeight="1">
      <c r="B40" s="909" t="s">
        <v>1097</v>
      </c>
      <c r="C40"/>
      <c r="D40"/>
      <c r="E40"/>
      <c r="F40"/>
    </row>
    <row r="41" spans="2:6" ht="28" customHeight="1">
      <c r="B41" s="909" t="s">
        <v>1098</v>
      </c>
      <c r="C41"/>
      <c r="D41"/>
      <c r="E41"/>
      <c r="F41"/>
    </row>
    <row r="42" spans="2:6" ht="28" customHeight="1">
      <c r="B42" s="909" t="s">
        <v>1099</v>
      </c>
      <c r="C42"/>
      <c r="D42"/>
      <c r="E42"/>
      <c r="F42"/>
    </row>
    <row r="43" spans="2:6" ht="28" customHeight="1">
      <c r="B43" s="909" t="s">
        <v>1100</v>
      </c>
      <c r="C43"/>
      <c r="D43"/>
      <c r="E43"/>
      <c r="F43"/>
    </row>
    <row r="44" spans="2:6" ht="28" customHeight="1">
      <c r="B44" s="912"/>
      <c r="C44"/>
      <c r="D44"/>
      <c r="E44"/>
      <c r="F44"/>
    </row>
    <row r="45" spans="2:6" ht="28" customHeight="1">
      <c r="B45" s="943" t="s">
        <v>1006</v>
      </c>
      <c r="C45"/>
      <c r="D45"/>
      <c r="E45"/>
      <c r="F45"/>
    </row>
    <row r="46" spans="2:6" ht="43" customHeight="1">
      <c r="B46" s="910" t="s">
        <v>1101</v>
      </c>
      <c r="C46"/>
      <c r="D46"/>
      <c r="E46"/>
      <c r="F46"/>
    </row>
    <row r="47" spans="2:6" ht="28" customHeight="1">
      <c r="B47" s="909" t="s">
        <v>1102</v>
      </c>
      <c r="C47"/>
      <c r="D47"/>
      <c r="E47"/>
      <c r="F47"/>
    </row>
    <row r="48" spans="2:6" ht="28" customHeight="1">
      <c r="B48" s="909" t="s">
        <v>1103</v>
      </c>
      <c r="C48"/>
      <c r="D48"/>
      <c r="E48"/>
      <c r="F48"/>
    </row>
    <row r="49" spans="2:6" ht="28" customHeight="1">
      <c r="B49" s="909" t="s">
        <v>1104</v>
      </c>
      <c r="C49"/>
      <c r="D49"/>
      <c r="E49"/>
      <c r="F49"/>
    </row>
    <row r="50" spans="2:6" ht="28" customHeight="1">
      <c r="B50" s="909" t="s">
        <v>1105</v>
      </c>
      <c r="C50"/>
      <c r="D50"/>
      <c r="E50"/>
      <c r="F50"/>
    </row>
    <row r="51" spans="2:6" ht="28" customHeight="1">
      <c r="B51" s="909" t="s">
        <v>1106</v>
      </c>
      <c r="C51"/>
      <c r="D51"/>
      <c r="E51"/>
      <c r="F51"/>
    </row>
    <row r="52" spans="2:6" ht="28" customHeight="1">
      <c r="B52" s="909" t="s">
        <v>1107</v>
      </c>
      <c r="C52"/>
      <c r="D52"/>
      <c r="E52"/>
      <c r="F52"/>
    </row>
    <row r="53" spans="2:6" ht="28" customHeight="1">
      <c r="B53" s="909" t="s">
        <v>1108</v>
      </c>
      <c r="C53"/>
      <c r="D53"/>
      <c r="E53"/>
      <c r="F53"/>
    </row>
    <row r="54" spans="2:6" ht="28" customHeight="1">
      <c r="B54" s="909" t="s">
        <v>1109</v>
      </c>
      <c r="C54"/>
      <c r="D54"/>
      <c r="E54"/>
      <c r="F54"/>
    </row>
    <row r="55" spans="2:6" ht="28" customHeight="1">
      <c r="C55"/>
      <c r="D55"/>
      <c r="E55"/>
      <c r="F55"/>
    </row>
    <row r="56" spans="2:6" ht="28" customHeight="1">
      <c r="B56" s="911"/>
      <c r="C56"/>
      <c r="D56"/>
      <c r="E56"/>
      <c r="F56"/>
    </row>
    <row r="57" spans="2:6" ht="28" customHeight="1">
      <c r="B57" s="944" t="s">
        <v>1005</v>
      </c>
      <c r="C57"/>
      <c r="D57"/>
      <c r="E57"/>
      <c r="F57"/>
    </row>
    <row r="58" spans="2:6" ht="28" customHeight="1">
      <c r="B58" s="910" t="s">
        <v>1110</v>
      </c>
    </row>
    <row r="59" spans="2:6" ht="28" customHeight="1">
      <c r="B59" s="909" t="s">
        <v>1111</v>
      </c>
      <c r="C59"/>
      <c r="D59"/>
      <c r="E59"/>
      <c r="F59"/>
    </row>
    <row r="60" spans="2:6" ht="28" customHeight="1">
      <c r="B60" s="909"/>
      <c r="C60"/>
      <c r="D60"/>
      <c r="E60"/>
      <c r="F60"/>
    </row>
    <row r="61" spans="2:6" ht="28" customHeight="1">
      <c r="B61" s="945" t="s">
        <v>1008</v>
      </c>
      <c r="C61"/>
      <c r="D61"/>
      <c r="E61"/>
      <c r="F61"/>
    </row>
    <row r="62" spans="2:6" ht="28" customHeight="1">
      <c r="B62" s="909" t="s">
        <v>1112</v>
      </c>
    </row>
    <row r="63" spans="2:6" ht="28" customHeight="1">
      <c r="B63" s="909" t="s">
        <v>1113</v>
      </c>
      <c r="C63"/>
      <c r="D63"/>
      <c r="E63"/>
      <c r="F63"/>
    </row>
    <row r="64" spans="2:6" ht="28" customHeight="1">
      <c r="B64" s="909" t="s">
        <v>1114</v>
      </c>
      <c r="C64"/>
      <c r="D64"/>
      <c r="E64"/>
      <c r="F64"/>
    </row>
    <row r="65" spans="2:6" ht="28" customHeight="1">
      <c r="B65" s="909" t="s">
        <v>1115</v>
      </c>
      <c r="C65"/>
      <c r="D65"/>
      <c r="E65"/>
      <c r="F65"/>
    </row>
    <row r="66" spans="2:6" ht="28" customHeight="1">
      <c r="B66" s="909" t="s">
        <v>1116</v>
      </c>
      <c r="C66"/>
      <c r="D66"/>
      <c r="E66"/>
      <c r="F66"/>
    </row>
    <row r="67" spans="2:6" ht="28" customHeight="1">
      <c r="B67" s="909" t="s">
        <v>1117</v>
      </c>
      <c r="C67"/>
      <c r="D67"/>
      <c r="E67"/>
      <c r="F67"/>
    </row>
    <row r="68" spans="2:6" ht="28" customHeight="1">
      <c r="B68" s="909" t="s">
        <v>1118</v>
      </c>
      <c r="C68"/>
      <c r="D68"/>
      <c r="E68"/>
      <c r="F68"/>
    </row>
    <row r="69" spans="2:6" ht="28" customHeight="1">
      <c r="B69" s="909" t="s">
        <v>1119</v>
      </c>
      <c r="C69"/>
      <c r="D69"/>
      <c r="E69"/>
      <c r="F69"/>
    </row>
    <row r="70" spans="2:6" ht="28" customHeight="1">
      <c r="B70" s="909" t="s">
        <v>1120</v>
      </c>
      <c r="C70"/>
      <c r="D70"/>
      <c r="E70"/>
      <c r="F70"/>
    </row>
    <row r="71" spans="2:6" ht="28" customHeight="1">
      <c r="B71" s="909" t="s">
        <v>1121</v>
      </c>
      <c r="C71"/>
      <c r="D71"/>
      <c r="E71"/>
      <c r="F71"/>
    </row>
    <row r="72" spans="2:6" ht="28" customHeight="1">
      <c r="B72" s="909" t="s">
        <v>1122</v>
      </c>
      <c r="C72"/>
      <c r="D72"/>
      <c r="E72"/>
      <c r="F72"/>
    </row>
    <row r="73" spans="2:6" ht="28" customHeight="1">
      <c r="B73" s="909" t="s">
        <v>1123</v>
      </c>
      <c r="C73"/>
      <c r="D73"/>
      <c r="E73"/>
      <c r="F73"/>
    </row>
    <row r="74" spans="2:6" ht="28" customHeight="1">
      <c r="B74" s="909" t="s">
        <v>1124</v>
      </c>
      <c r="C74"/>
      <c r="D74"/>
      <c r="E74"/>
      <c r="F74"/>
    </row>
    <row r="75" spans="2:6" ht="28" customHeight="1">
      <c r="B75" s="909" t="s">
        <v>1125</v>
      </c>
      <c r="C75"/>
      <c r="D75"/>
      <c r="E75"/>
      <c r="F75"/>
    </row>
    <row r="76" spans="2:6" ht="28" customHeight="1">
      <c r="B76" s="909" t="s">
        <v>1126</v>
      </c>
      <c r="C76"/>
      <c r="D76"/>
      <c r="E76"/>
      <c r="F76"/>
    </row>
    <row r="77" spans="2:6" ht="28" customHeight="1">
      <c r="B77" s="909" t="s">
        <v>1127</v>
      </c>
      <c r="C77"/>
      <c r="D77"/>
      <c r="E77"/>
      <c r="F77"/>
    </row>
    <row r="78" spans="2:6" ht="28" customHeight="1">
      <c r="B78" s="909" t="s">
        <v>1128</v>
      </c>
      <c r="C78"/>
      <c r="D78"/>
      <c r="E78"/>
      <c r="F78"/>
    </row>
    <row r="79" spans="2:6" ht="28" customHeight="1">
      <c r="B79" s="909" t="s">
        <v>1129</v>
      </c>
      <c r="C79"/>
      <c r="D79"/>
      <c r="E79"/>
      <c r="F79"/>
    </row>
    <row r="80" spans="2:6" ht="28" customHeight="1">
      <c r="B80" s="909" t="s">
        <v>1130</v>
      </c>
      <c r="C80"/>
      <c r="D80"/>
      <c r="E80"/>
      <c r="F80"/>
    </row>
    <row r="81" spans="2:6" ht="28" customHeight="1">
      <c r="B81" s="909" t="s">
        <v>1131</v>
      </c>
      <c r="C81"/>
      <c r="D81"/>
      <c r="E81"/>
      <c r="F81"/>
    </row>
    <row r="82" spans="2:6" ht="28" customHeight="1">
      <c r="B82" s="909" t="s">
        <v>1132</v>
      </c>
      <c r="C82"/>
      <c r="D82"/>
      <c r="E82"/>
      <c r="F82"/>
    </row>
    <row r="83" spans="2:6" ht="28" customHeight="1">
      <c r="B83" s="909" t="s">
        <v>1133</v>
      </c>
      <c r="C83"/>
      <c r="D83"/>
      <c r="E83"/>
      <c r="F83"/>
    </row>
    <row r="84" spans="2:6" ht="28" customHeight="1">
      <c r="B84" s="909" t="s">
        <v>1134</v>
      </c>
      <c r="C84"/>
      <c r="D84"/>
      <c r="E84"/>
      <c r="F84"/>
    </row>
    <row r="85" spans="2:6" ht="28" customHeight="1">
      <c r="B85" s="909" t="s">
        <v>1135</v>
      </c>
      <c r="C85"/>
      <c r="D85"/>
      <c r="E85"/>
      <c r="F85"/>
    </row>
    <row r="86" spans="2:6" ht="28" customHeight="1">
      <c r="B86" s="909" t="s">
        <v>1136</v>
      </c>
      <c r="C86"/>
      <c r="D86"/>
      <c r="E86"/>
      <c r="F86"/>
    </row>
    <row r="87" spans="2:6" ht="28" customHeight="1">
      <c r="B87" s="909" t="s">
        <v>1137</v>
      </c>
      <c r="C87"/>
      <c r="D87"/>
      <c r="E87"/>
      <c r="F87"/>
    </row>
    <row r="88" spans="2:6" ht="28" customHeight="1">
      <c r="B88"/>
      <c r="C88"/>
      <c r="D88"/>
      <c r="E88"/>
      <c r="F88"/>
    </row>
    <row r="89" spans="2:6" ht="28" customHeight="1">
      <c r="B89" s="946" t="s">
        <v>1004</v>
      </c>
      <c r="C89"/>
      <c r="D89"/>
      <c r="E89"/>
      <c r="F89"/>
    </row>
    <row r="90" spans="2:6" ht="28" customHeight="1">
      <c r="B90" s="910" t="s">
        <v>1138</v>
      </c>
      <c r="C90"/>
      <c r="D90"/>
      <c r="E90"/>
      <c r="F90"/>
    </row>
    <row r="91" spans="2:6" ht="28" customHeight="1">
      <c r="B91" s="909" t="s">
        <v>1139</v>
      </c>
      <c r="C91"/>
      <c r="D91"/>
      <c r="E91"/>
      <c r="F91"/>
    </row>
    <row r="92" spans="2:6" ht="28" customHeight="1">
      <c r="B92" s="909" t="s">
        <v>1140</v>
      </c>
      <c r="C92"/>
      <c r="D92"/>
      <c r="E92"/>
      <c r="F92"/>
    </row>
    <row r="93" spans="2:6" ht="28" customHeight="1">
      <c r="B93" s="909" t="s">
        <v>1142</v>
      </c>
      <c r="C93"/>
      <c r="D93"/>
      <c r="E93"/>
      <c r="F93"/>
    </row>
    <row r="94" spans="2:6" ht="28" customHeight="1">
      <c r="B94" s="909" t="s">
        <v>1141</v>
      </c>
      <c r="C94"/>
      <c r="D94"/>
      <c r="E94"/>
      <c r="F94"/>
    </row>
    <row r="95" spans="2:6" ht="28" customHeight="1">
      <c r="B95" s="909" t="s">
        <v>1143</v>
      </c>
      <c r="C95"/>
      <c r="D95"/>
      <c r="E95"/>
      <c r="F95"/>
    </row>
    <row r="96" spans="2:6" ht="28" customHeight="1">
      <c r="B96" s="909" t="s">
        <v>1144</v>
      </c>
      <c r="C96"/>
      <c r="D96"/>
      <c r="E96"/>
      <c r="F96"/>
    </row>
    <row r="97" spans="2:6" ht="28" customHeight="1">
      <c r="B97" s="909" t="s">
        <v>1145</v>
      </c>
      <c r="C97"/>
      <c r="D97"/>
      <c r="E97"/>
      <c r="F97"/>
    </row>
    <row r="98" spans="2:6" ht="28" customHeight="1">
      <c r="B98" s="909" t="s">
        <v>1146</v>
      </c>
      <c r="C98"/>
      <c r="D98"/>
      <c r="E98"/>
      <c r="F98"/>
    </row>
    <row r="99" spans="2:6" ht="28" customHeight="1">
      <c r="B99" s="909" t="s">
        <v>1147</v>
      </c>
      <c r="C99"/>
      <c r="D99"/>
      <c r="E99"/>
      <c r="F99"/>
    </row>
    <row r="100" spans="2:6" ht="28" customHeight="1">
      <c r="B100" s="909" t="s">
        <v>1148</v>
      </c>
      <c r="C100"/>
      <c r="D100"/>
      <c r="E100"/>
      <c r="F100"/>
    </row>
    <row r="101" spans="2:6" ht="28" customHeight="1">
      <c r="B101" s="909" t="s">
        <v>1149</v>
      </c>
      <c r="C101"/>
      <c r="D101"/>
      <c r="E101"/>
      <c r="F101"/>
    </row>
    <row r="102" spans="2:6" ht="28" customHeight="1">
      <c r="B102" s="909" t="s">
        <v>1150</v>
      </c>
      <c r="C102"/>
      <c r="D102"/>
      <c r="E102"/>
      <c r="F102"/>
    </row>
    <row r="103" spans="2:6" ht="28" customHeight="1">
      <c r="B103"/>
      <c r="C103"/>
      <c r="D103"/>
      <c r="E103"/>
      <c r="F103"/>
    </row>
    <row r="104" spans="2:6" ht="28" customHeight="1">
      <c r="B104" s="947" t="s">
        <v>1003</v>
      </c>
      <c r="C104"/>
      <c r="D104"/>
      <c r="E104"/>
      <c r="F104"/>
    </row>
    <row r="105" spans="2:6" ht="28" customHeight="1">
      <c r="B105" s="910" t="s">
        <v>1151</v>
      </c>
      <c r="C105"/>
      <c r="D105"/>
      <c r="E105"/>
      <c r="F105"/>
    </row>
    <row r="106" spans="2:6" ht="28" customHeight="1">
      <c r="B106" s="909" t="s">
        <v>1152</v>
      </c>
      <c r="C106"/>
      <c r="D106"/>
      <c r="E106"/>
      <c r="F106"/>
    </row>
    <row r="107" spans="2:6" ht="28" customHeight="1">
      <c r="B107" s="909" t="s">
        <v>1153</v>
      </c>
      <c r="C107"/>
      <c r="D107"/>
      <c r="E107"/>
      <c r="F107"/>
    </row>
    <row r="108" spans="2:6" ht="28" customHeight="1">
      <c r="B108" s="909" t="s">
        <v>1154</v>
      </c>
      <c r="C108"/>
      <c r="D108"/>
      <c r="E108"/>
      <c r="F108"/>
    </row>
    <row r="109" spans="2:6" ht="28" customHeight="1">
      <c r="B109" s="909" t="s">
        <v>1155</v>
      </c>
      <c r="C109"/>
      <c r="D109"/>
      <c r="E109"/>
      <c r="F109"/>
    </row>
    <row r="110" spans="2:6" ht="28" customHeight="1">
      <c r="B110" s="909" t="s">
        <v>1156</v>
      </c>
      <c r="C110"/>
      <c r="D110"/>
      <c r="E110"/>
      <c r="F110"/>
    </row>
    <row r="111" spans="2:6" ht="19.5" customHeight="1">
      <c r="B111"/>
      <c r="C111"/>
      <c r="D111"/>
      <c r="E111"/>
      <c r="F111"/>
    </row>
    <row r="112" spans="2:6" ht="19.5" customHeight="1">
      <c r="B112"/>
      <c r="C112"/>
      <c r="D112"/>
      <c r="E112"/>
      <c r="F112"/>
    </row>
    <row r="113" spans="2:6" ht="19.5" customHeight="1">
      <c r="B113"/>
      <c r="C113"/>
      <c r="D113"/>
      <c r="E113"/>
      <c r="F113"/>
    </row>
    <row r="114" spans="2:6" ht="19.5" customHeight="1">
      <c r="B114"/>
      <c r="C114"/>
      <c r="D114"/>
      <c r="E114"/>
      <c r="F114"/>
    </row>
    <row r="115" spans="2:6" ht="19.5" customHeight="1">
      <c r="B115"/>
      <c r="C115"/>
      <c r="D115"/>
      <c r="E115"/>
      <c r="F115"/>
    </row>
    <row r="116" spans="2:6" ht="19.5" customHeight="1">
      <c r="B116"/>
      <c r="C116"/>
      <c r="D116"/>
      <c r="E116"/>
      <c r="F116"/>
    </row>
  </sheetData>
  <mergeCells count="1">
    <mergeCell ref="B3:C3"/>
  </mergeCells>
  <hyperlinks>
    <hyperlink ref="B10" location="'﻿Financial highlights MS (p119)'!B93" display="MARKETING &amp; SERVICES" xr:uid="{FA5A0271-04D7-B94B-9937-C9FDBAF53BB6}"/>
    <hyperlink ref="B9" location="'Financial highlights RC (p109)'!B78" display="REFINING &amp; CHEMICALS" xr:uid="{7BCC5FD9-CE08-F544-8781-ACF755B765D8}"/>
    <hyperlink ref="B7" location="'Financial highlights EP (p55)'!B52" display="EXPLORATION &amp; PRODUCTION" xr:uid="{1980887D-EB1A-6548-92F3-081985DF51DF}"/>
    <hyperlink ref="B6" location="'﻿Financial highlights (p31)'!B45" display="INTEGRATED GAS, RENEWABLES &amp; POWER" xr:uid="{08356425-8FE7-7A41-B81D-188629151FE7}"/>
    <hyperlink ref="B8" location="'Production (p71)'!B56" display="UPSTREAM OIL AND GAS ACTIVITIES" xr:uid="{647B3410-AC49-C243-BF61-3B11BCA33A40}"/>
    <hyperlink ref="B13" location="'Note on FS (p13)'!A1" display="Note on FS (p13)" xr:uid="{EEBEED9C-D4E8-7D46-A90B-C14EC439C15D}"/>
    <hyperlink ref="B14" location="'Financial highlights (p13)'!A1" display="Financial highlights (p13)" xr:uid="{420ED7E8-1025-5946-8C7F-8F3A2260CC07}"/>
    <hyperlink ref="B15" location="'Market environment (p13)'!A1" display="Market environment (p13)" xr:uid="{D1326B1B-421F-8F47-9A14-20085F9FD138}"/>
    <hyperlink ref="B17" location="'Fin. High. by quarter (p14-15)'!A1" display="Fin. High. by quarter (p14-15)" xr:uid="{A1AD9A29-946B-C84A-A33C-86227B23FF3C}"/>
    <hyperlink ref="B19" location="'Consol. stat. income (p16)'!A1" display="Consol. stat. income (p16)" xr:uid="{11B38426-42F4-744D-81D4-0C03E19FD111}"/>
    <hyperlink ref="B20" location="'Sales (p17)'!A1" display="Sales (p17)" xr:uid="{2C378619-B57F-104A-A0F6-794FB41CA988}"/>
    <hyperlink ref="B21" location="'Deprec. depl. &amp; impairme. (p17)'!A1" display="Deprec. depl. &amp; impairme. (p17)" xr:uid="{A7E5A79B-FE6E-F248-92F7-1EA0FF066F8D}"/>
    <hyperlink ref="B22" location="'Equity in income (loss) (p17)'!A1" display="Equity in income (loss) (p17)" xr:uid="{63D4F351-2397-D848-9E7E-F3A22E32B847}"/>
    <hyperlink ref="B23" location="'Income taxes (p17)'!A1" display="Income taxes (p17)" xr:uid="{DB9D6AFB-C04F-3D47-9CF8-C28A175A3B44}"/>
    <hyperlink ref="B24" location="'Adj. items op. income (p18)'!A1" display="Adj. items op. income (p18)" xr:uid="{22C610A6-1541-E74C-BECC-617C0D2899F2}"/>
    <hyperlink ref="B25" location="'Adj. items net income (p19)'!A1" display="Adj. items net income (p19)" xr:uid="{20617B96-0AF0-8749-B42A-0408D33A7A3B}"/>
    <hyperlink ref="B26" location="'Cons. balance sheet in (p20)'!A1" display="Cons. balance sheet in (p20)" xr:uid="{AC5A2F21-818F-194F-BAE5-4BEC55F88CBD}"/>
    <hyperlink ref="B27" location="'Net tangible &amp; intangible (p21)'!A1" display="Net tangible &amp; intangible (p21)" xr:uid="{A873AE8B-B3FA-9A45-B3F5-D9D717349CC6}"/>
    <hyperlink ref="B28" location="'Property, plant &amp; equip. (p21)'!A1" display="Property, plant &amp; equip. (p21)" xr:uid="{58F5F75C-8036-564E-B34C-7078057AB4F7}"/>
    <hyperlink ref="B29" location="'Non-current assets (p21)'!A1" display="Non-current assets (p21)" xr:uid="{D476E7FB-1ADA-3D47-B654-EBAC9243FC3C}"/>
    <hyperlink ref="B30" location="'Non-current debt (p22)'!A1" display="Non-current debt (p22)" xr:uid="{DB343D31-4E50-3D4B-98C1-717FDBF54CC7}"/>
    <hyperlink ref="B31" location="'Consolidated Equity (p23-24)'!A1" display="Consolidated Equity (p23-24)" xr:uid="{CF33844E-A60C-7040-9D42-D6A0D6C4C136}"/>
    <hyperlink ref="B32" location="'Net-debt-to-equity ratio (p24)'!A1" display="Net-debt-to-equity ratio (p24)" xr:uid="{6E3B9CEC-D8BB-FA4C-9418-D54F6FBE9A05}"/>
    <hyperlink ref="B33" location="'Capital replacement cost (p24)'!A1" display="Capital replacement cost (p24)" xr:uid="{E3322E10-0D23-7D43-A6A0-F86073A809AE}"/>
    <hyperlink ref="B34" location="'Capital employed (p24)'!A1" display="Capital employed (p24)" xr:uid="{B976372E-2CE9-B64E-A554-A1C20572F412}"/>
    <hyperlink ref="B35" location="'ROACE by bs (p25)'!A1" display="ROACE by bs (p25)" xr:uid="{B0E129CC-6434-D545-9D3F-092F72DB5BB7}"/>
    <hyperlink ref="B36" location="'Conso stat. cash flows (p26)'!A1" display="Conso stat. cash flows (p26)" xr:uid="{85B9C826-286A-F146-821E-F00183DF2175}"/>
    <hyperlink ref="B37" location="'Cash flows from op. (p26) '!A1" display="Cash flows from op. (p26) " xr:uid="{0AA86717-9BEA-434C-BC02-C7A1B2C05941}"/>
    <hyperlink ref="B38" location="'﻿Gross investments (p27)'!A1" display="﻿Gross investments (p27)" xr:uid="{7DD83C9C-3000-1F4D-BBE5-69BC04E796F9}"/>
    <hyperlink ref="B39" location="'Organic investments by bs (p27)'!A1" display="Organic investments by bs (p27)" xr:uid="{720DD97D-2082-D243-ADB1-62FB699B9EF4}"/>
    <hyperlink ref="B40" location="'Divestments by bs (p27)'!A1" display="Divestments by bs (p27)" xr:uid="{3C7734CD-3F6A-E448-A613-F94DE58FD208}"/>
    <hyperlink ref="B41" location="'Share information (p29) '!A1" display="Share information (p29) " xr:uid="{6DAE0A39-D836-3D42-BCEC-99D8300FAD39}"/>
    <hyperlink ref="B42" location="'Payroll (p30)'!A1" display="Payroll (p30)" xr:uid="{0EF1E711-6C65-884B-B2A0-B5F69779C955}"/>
    <hyperlink ref="B16" location="'Op. High. by quarter (p14-15)'!A1" display="Op. High. by quarter (p14-15)" xr:uid="{62352788-5DDF-B34F-A91E-F471C99178E3}"/>
    <hyperlink ref="B18" location="'Market envir. price (p14-15)'!A1" display="Market envir. price (p14-15)" xr:uid="{8CA67E05-1BEE-724D-B50E-73DF583E6D15}"/>
    <hyperlink ref="B46" location="'﻿Financial highlights (p35)'!A1" display="﻿Financial highlights (p35)" xr:uid="{97463063-10BA-2045-9BB0-DA35356FA83F}"/>
    <hyperlink ref="B47" location="'Hydrocarbon Prod&amp;LNG (35)'!A1" display="Hydrocarbon Prod&amp;LNG (35)" xr:uid="{21ED80F9-2A1D-CA4B-B3A2-497306234ADB}"/>
    <hyperlink ref="B48" location="'Renewables &amp; electricity (35)'!A1" display="Renewables &amp; electricity (35)" xr:uid="{6DD157B5-828D-D148-ACFA-6EC9DE198D19}"/>
    <hyperlink ref="B50" location="'Installed cap. by dev. (48)'!A1" display="Installed cap. by dev. (48)" xr:uid="{AACBCDA8-9D14-AC4F-9224-F1361256289E}"/>
    <hyperlink ref="B49" location="'Liquefied natural gas (38)'!A1" display="Liquefied natural gas (38)" xr:uid="{2F182AAA-E8AE-E74D-9C6C-35C6FE650409}"/>
    <hyperlink ref="B43" location="'Number of employees (p30)'!A1" display="Number of employees (p30)" xr:uid="{0AD915AD-E74D-9A4D-9039-112DEBAA0635}"/>
    <hyperlink ref="B51" location="'Ren. cap. in operation (50)'!A1" display="Ren. cap. in operation (50)" xr:uid="{5A32C08D-C0D2-D642-B123-61B2AA30C747}"/>
    <hyperlink ref="B52" location="'Ren. cap. covered by PPA (52)'!A1" display="Ren. cap. covered by PPA (52)" xr:uid="{B1BCC23F-4E6A-1E43-A712-C48A4DFC6DB3}"/>
    <hyperlink ref="B53" location="'﻿CCGT power plants cap. (52)'!A1" display="﻿CCGT power plants cap. (52)" xr:uid="{FBC959CF-4AED-2F48-B470-271F1A157E07}"/>
    <hyperlink ref="B54" location="'Breakdown of gas elec. (54)'!A1" display="Breakdown of gas elec. (54)" xr:uid="{B4F67A89-AC48-654E-889E-8514D1616FF2}"/>
    <hyperlink ref="B58" location="'Financial highlights EP (p59)'!A1" display="Financial highlights EP (p59)" xr:uid="{8401FC2B-EA1B-0941-AABA-F36C2B84932D}"/>
    <hyperlink ref="B59" location="'Production (59)'!A1" display="Production (59)" xr:uid="{B4A5BE32-3E5B-294E-8267-40105C72BB0E}"/>
    <hyperlink ref="B62" location="'Production (p77)'!A1" display="Production (p77)" xr:uid="{BEB272A2-909F-7F48-A30D-7D5D6859F618}"/>
    <hyperlink ref="B63" location="'Proved reserves (p77)'!A1" display="Proved reserves (p77)" xr:uid="{DAE5FF27-E0DB-4648-9165-E6DBA01AE761}"/>
    <hyperlink ref="B64" location="'Europe &amp; Central Asia (p78)'!A1" display="Europe &amp; Central Asia (p78)" xr:uid="{4C975E59-C677-9349-AFA9-D1D9EA712EC5}"/>
    <hyperlink ref="B65" location="'Africa excl. North Africa (p79)'!A1" display="Africa excl. North Africa (p79)" xr:uid="{095C9925-0F4D-1747-A516-69152D027336}"/>
    <hyperlink ref="B66" location="'Mid. East &amp; North Africa (p80)'!A1" display="Mid. East &amp; North Africa (p80)" xr:uid="{CAECA413-7B2F-2641-9DFB-C8D486502473}"/>
    <hyperlink ref="B67" location="'Americas (p81)'!A1" display="Americas (p81)" xr:uid="{0DCAAD45-5163-8F4E-AA2A-B49299C3FA8E}"/>
    <hyperlink ref="B68" location="'Asia-Pacific (p82)'!A1" display="Asia-Pacific (p82)" xr:uid="{DA35C182-344C-B746-BAAD-1AF43858964E}"/>
    <hyperlink ref="B69" location="'Comb. liquids gas prod. (p83)'!A1" display="Comb. liquids gas prod. (p83)" xr:uid="{5C9FD97B-0142-164E-AB31-D3867554F514}"/>
    <hyperlink ref="B70" location="'Liquids prod. (84)'!A1" display="Liquids prod. (84)" xr:uid="{2122594B-82B1-2B4D-87DF-F04165A4ABEB}"/>
    <hyperlink ref="B71" location="'Gas prod. (p85)'!A1" display="Gas prod. (p85)" xr:uid="{B8D078AC-687A-2E4A-B897-3E28E247E78E}"/>
    <hyperlink ref="B72" location="'Key op. ratios Group (p86)'!A1" display="Key op. ratios Group (p86)" xr:uid="{8ABE6E09-DFA6-1A4E-8E35-4A02738EEEE5}"/>
    <hyperlink ref="B73" location="'Key op. ratios subs. (p86)'!A1" display="Key op. ratios subs. (p86)" xr:uid="{54263D0E-4454-8347-B978-1273AB3D6ADB}"/>
    <hyperlink ref="B74" location="'Changes oil bitum. gas (p87-90)'!A1" display="Changes oil bitum. gas (p87-90)" xr:uid="{B914D350-DF0B-E048-A335-073CD335D17C}"/>
    <hyperlink ref="B75" location="'Changes oil&amp;Bitum.res. (p91-94)'!A1" display="Changes oil&amp;Bitum.res. (p91-94)" xr:uid="{47407640-45B6-EB4C-9883-0F8D38DAC969}"/>
    <hyperlink ref="B76" location="'Changes gas res. (p95-98)'!A1" display="Changes gas res. (p95-98)" xr:uid="{43F2888E-CDA0-F045-90AC-1F149772FFFE}"/>
    <hyperlink ref="B77" location="'Results op. activities(p99-100)'!A1" display="Results op. activities(p99-100)" xr:uid="{482F3662-0D5A-2C4C-9860-623CF531D8C9}"/>
    <hyperlink ref="B78" location="'Cost incurred (p101)'!A1" display="Cost incurred (p101)" xr:uid="{A0D6F13E-6DAA-A948-BE21-85828EE4CC49}"/>
    <hyperlink ref="B79" location="'Capitalized cost (p102-103)'!A1" display="Capitalized cost (p102-103)" xr:uid="{EC74061F-0A30-0A4A-B935-DD30EAC118C3}"/>
    <hyperlink ref="B80" location="'Net cash flows (p104-105)'!A1" display="Net cash flows (p104-105)" xr:uid="{F4C9C5A8-C55D-8B48-A587-03E7132E3649}"/>
    <hyperlink ref="B81" location="'Changes net cash flows (p106)'!A1" display="Changes net cash flows (p106)" xr:uid="{6EE94464-4121-6B46-B870-A682021682AF}"/>
    <hyperlink ref="B82" location="'Oil Gas Acreage (p107)'!A1" display="Oil Gas Acreage (p107)" xr:uid="{27C214E4-3023-A24D-80A2-185FA9AC7EEA}"/>
    <hyperlink ref="B83" location="'Nb. prod. wells (p108)'!A1" display="Nb. prod. wells (p108)" xr:uid="{53CAE567-6110-DE49-9B83-4617F3FA4990}"/>
    <hyperlink ref="B84" location="'Nb.prod.dry.wells drilled(p109)'!A1" display="Nb.prod.dry.wells drilled(p109)" xr:uid="{76CEAF68-2EE6-8942-8C8C-7799273B2062}"/>
    <hyperlink ref="B85" location="'Explo.Devpt.wells (p110)'!A1" display="Explo.Devpt.wells (p110)" xr:uid="{3FA8770E-8338-8242-B309-9FE6F75339CA}"/>
    <hyperlink ref="B87" location="'Pipeline gas sales (p112)'!A1" display="Pipeline gas sales (p112)" xr:uid="{B20F1E0F-3BC5-E241-9CCD-EE4AFFF38217}"/>
    <hyperlink ref="B86" location="'Pipeline interests (p111)'!A1" display="Pipeline interests (p111)" xr:uid="{8436BAA8-9DA7-9641-A705-97D7D1D555B4}"/>
    <hyperlink ref="B90" location="'Financial highlights RC (p117)'!A1" display="Financial highlights RC (p117)" xr:uid="{0401CE85-FDC1-444A-828A-563F339137D0}"/>
    <hyperlink ref="B91" location="'Operational highlights (p117)'!A1" display="Operational highlights (p117)" xr:uid="{A2110F82-B539-894B-B454-746F2F3FB7BA}"/>
    <hyperlink ref="B92" location="'Refinery capacity (p120)'!A1" display="Refinery capacity (p120)" xr:uid="{E5D398FB-C472-1B48-8D1B-83EF88522E1B}"/>
    <hyperlink ref="B93" location="'Distillation capacity (p120)'!A1" display="Distillation capacity (p120)" xr:uid="{8777165A-E4DF-CC4F-9DF6-A687A326A297}"/>
    <hyperlink ref="B94" location="'Refinery throughput (p121)'!A1" display="Refinery throughput (p121)" xr:uid="{911D0DB9-C915-364A-ADF1-CE7DF015513A}"/>
    <hyperlink ref="B95" location="'Utiliz. rate feedstocks (p121)'!A1" display="Utiliz. rate feedstocks (p121)" xr:uid="{5E1942B9-A376-C547-A000-56C7C09A5368}"/>
    <hyperlink ref="B96" location="'Utiliz. rate crude (p121)'!A1" display="Utiliz. rate crude (p121)" xr:uid="{1419F876-D32A-1F40-97C5-F59E9A230D9D}"/>
    <hyperlink ref="B97" location="'Production levels (p121)'!A1" display="Production levels (p121)" xr:uid="{1EBB14FB-6310-234C-A3C0-B7E72D83D775}"/>
    <hyperlink ref="B98" location="'Main prod. capacities (p122)'!A1" display="Main prod. capacities (p122)" xr:uid="{E7531B63-2CFD-3C4B-88EE-F2A401CD5EF1}"/>
    <hyperlink ref="B99" location="'Sales by geo. Area (p122)'!A1" display="Sales by geo. area (p122)" xr:uid="{A215E3A6-9932-5A47-A057-D63591E2F1EF}"/>
    <hyperlink ref="B100" location="'Sales by activity (p 123)'!A1" display="Sales by activity (p 123)" xr:uid="{50E7ADA6-4F44-6A44-83A3-DF0B126B39CE}"/>
    <hyperlink ref="B101" location="'Sales by geo. area (p123)'!A1" display="Sales by geo. area (p123)" xr:uid="{7E71522F-4AD6-4E4F-9771-B59730D47B5C}"/>
    <hyperlink ref="B102" location="'Sales by activity (p123)'!A1" display="Sales by activity (p123)" xr:uid="{22A99C6E-B171-AC4A-8F42-D08D3167828E}"/>
    <hyperlink ref="B105" location="'﻿Financial highlights MS (p127)'!A1" display="﻿Financial highlights MS (p127)" xr:uid="{B11ACCB4-5E8C-0042-BEAB-F8892986AB43}"/>
    <hyperlink ref="B106" location="'Operational highlights (p127)'!A1" display="Operational highlights (p127)" xr:uid="{0058EAA7-452B-CC40-80DF-89F6F43AE291}"/>
    <hyperlink ref="B107" location="'Petrol sales by area (p130)'!A1" display="Petrol sales by area (p130)" xr:uid="{4AC12FBD-4491-5F4A-9532-39A0453F7ADC}"/>
    <hyperlink ref="B108" location="'Petrol. sales by product (p131)'!A1" display="Petrol. sales by product (p131)" xr:uid="{5C2DDB0B-0F83-DA45-AB4F-3FC7BCB36A7D}"/>
    <hyperlink ref="B109" location="'Service-Stations (p132)'!A1" display="Service-Stations (p132)" xr:uid="{68644039-B06F-1141-8B99-60B1F1C79FCE}"/>
    <hyperlink ref="B110" location="'EV charge points Europe (p132)'!A1" display="EV charge points (p132)" xr:uid="{769F8546-7993-094D-A5F4-0EDDE7EC4534}"/>
    <hyperlink ref="B5" location="'Note on FS (p9)'!B12" display="CORPORATE" xr:uid="{0EEEC612-A048-6741-B0E5-EA1C04E249BE}"/>
  </hyperlinks>
  <pageMargins left="0.25" right="0.25" top="0.75" bottom="0.75" header="0.3" footer="0.3"/>
  <pageSetup paperSize="9" scale="8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2F5F9-3F9C-4094-8519-60C215C2D3E5}">
  <sheetPr>
    <tabColor rgb="FF285AFF"/>
    <pageSetUpPr fitToPage="1"/>
  </sheetPr>
  <dimension ref="A1:M14"/>
  <sheetViews>
    <sheetView showGridLines="0" zoomScaleNormal="100" zoomScaleSheetLayoutView="145"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1" width="10.5" style="366" customWidth="1"/>
    <col min="12" max="12" width="10.33203125" style="366" customWidth="1"/>
    <col min="13" max="13" width="14.6640625" style="366" hidden="1" customWidth="1"/>
    <col min="14" max="14" width="10.5" style="366" customWidth="1"/>
    <col min="15" max="16384" width="11" style="366"/>
  </cols>
  <sheetData>
    <row r="1" spans="1:12" ht="18.75" customHeight="1"/>
    <row r="2" spans="1:12" ht="32.25" customHeight="1">
      <c r="A2" s="21" t="s">
        <v>14</v>
      </c>
      <c r="B2" s="1581" t="s">
        <v>258</v>
      </c>
      <c r="C2" s="1581"/>
      <c r="D2" s="1581"/>
      <c r="E2" s="1581"/>
      <c r="F2" s="1581"/>
      <c r="G2" s="1581"/>
      <c r="H2" s="13"/>
      <c r="I2" s="13"/>
      <c r="J2" s="13"/>
    </row>
    <row r="3" spans="1:12" ht="20" customHeight="1">
      <c r="B3" s="172"/>
      <c r="C3" s="172"/>
      <c r="D3" s="172"/>
      <c r="E3" s="172"/>
      <c r="F3" s="172"/>
      <c r="G3" s="172"/>
    </row>
    <row r="4" spans="1:12" ht="20" customHeight="1">
      <c r="B4" s="138" t="s">
        <v>40</v>
      </c>
    </row>
    <row r="5" spans="1:12" ht="20" customHeight="1">
      <c r="B5" s="971" t="s">
        <v>9</v>
      </c>
      <c r="C5" s="972">
        <v>2020</v>
      </c>
      <c r="D5" s="973">
        <v>2019</v>
      </c>
      <c r="E5" s="973">
        <v>2018</v>
      </c>
      <c r="F5" s="973">
        <v>2017</v>
      </c>
      <c r="G5" s="977">
        <v>2016</v>
      </c>
    </row>
    <row r="6" spans="1:12" ht="20" customHeight="1">
      <c r="B6" s="38" t="s">
        <v>221</v>
      </c>
      <c r="C6" s="373">
        <v>-16998</v>
      </c>
      <c r="D6" s="374">
        <v>-11659</v>
      </c>
      <c r="E6" s="374">
        <v>-10192</v>
      </c>
      <c r="F6" s="450">
        <v>-12611</v>
      </c>
      <c r="G6" s="164"/>
      <c r="L6" s="165"/>
    </row>
    <row r="7" spans="1:12" ht="20" customHeight="1">
      <c r="B7" s="49" t="s">
        <v>237</v>
      </c>
      <c r="C7" s="373">
        <v>-2312</v>
      </c>
      <c r="D7" s="374">
        <v>-1492</v>
      </c>
      <c r="E7" s="374">
        <v>-1827</v>
      </c>
      <c r="F7" s="450">
        <v>-1721</v>
      </c>
      <c r="G7" s="164"/>
      <c r="L7" s="165"/>
    </row>
    <row r="8" spans="1:12" ht="20" customHeight="1">
      <c r="B8" s="166" t="s">
        <v>238</v>
      </c>
      <c r="C8" s="815">
        <v>-19310</v>
      </c>
      <c r="D8" s="830">
        <v>-13151</v>
      </c>
      <c r="E8" s="830">
        <v>-12019</v>
      </c>
      <c r="F8" s="831">
        <v>-14332</v>
      </c>
      <c r="G8" s="167">
        <v>-11884</v>
      </c>
      <c r="L8" s="165"/>
    </row>
    <row r="9" spans="1:12" ht="20" customHeight="1">
      <c r="B9" s="38" t="s">
        <v>136</v>
      </c>
      <c r="C9" s="373">
        <v>-1878</v>
      </c>
      <c r="D9" s="374">
        <v>-1527</v>
      </c>
      <c r="E9" s="374">
        <v>-1222</v>
      </c>
      <c r="F9" s="450">
        <v>-1074</v>
      </c>
      <c r="G9" s="164">
        <v>-1002</v>
      </c>
    </row>
    <row r="10" spans="1:12" ht="20" customHeight="1">
      <c r="B10" s="38" t="s">
        <v>137</v>
      </c>
      <c r="C10" s="173">
        <v>-984</v>
      </c>
      <c r="D10" s="374">
        <v>-980</v>
      </c>
      <c r="E10" s="374">
        <v>-709</v>
      </c>
      <c r="F10" s="450">
        <v>-657</v>
      </c>
      <c r="G10" s="164">
        <v>-600</v>
      </c>
    </row>
    <row r="11" spans="1:12" ht="20" customHeight="1">
      <c r="B11" s="171" t="s">
        <v>30</v>
      </c>
      <c r="C11" s="174">
        <v>-92</v>
      </c>
      <c r="D11" s="168">
        <v>-73</v>
      </c>
      <c r="E11" s="168">
        <v>-42</v>
      </c>
      <c r="F11" s="169">
        <v>-40</v>
      </c>
      <c r="G11" s="170">
        <v>-37</v>
      </c>
    </row>
    <row r="12" spans="1:12" ht="20" customHeight="1">
      <c r="B12" s="974" t="s">
        <v>31</v>
      </c>
      <c r="C12" s="975">
        <v>-22264</v>
      </c>
      <c r="D12" s="976">
        <v>-15731</v>
      </c>
      <c r="E12" s="976">
        <v>-13992</v>
      </c>
      <c r="F12" s="976">
        <v>-16103</v>
      </c>
      <c r="G12" s="976">
        <v>-13523</v>
      </c>
    </row>
    <row r="13" spans="1:12" ht="20" customHeight="1">
      <c r="B13" s="165"/>
      <c r="C13" s="165"/>
      <c r="D13" s="165"/>
      <c r="E13" s="165"/>
      <c r="F13" s="165"/>
      <c r="G13" s="165"/>
      <c r="H13" s="165"/>
      <c r="I13" s="165"/>
      <c r="J13" s="165"/>
    </row>
    <row r="14" spans="1:12" ht="20" customHeight="1">
      <c r="B14" s="362"/>
      <c r="C14" s="362"/>
      <c r="D14" s="362"/>
      <c r="E14" s="362"/>
      <c r="F14" s="362"/>
    </row>
  </sheetData>
  <mergeCells count="1">
    <mergeCell ref="B2:G2"/>
  </mergeCells>
  <hyperlinks>
    <hyperlink ref="A2" location="Summary!A1" display=" " xr:uid="{98825708-75C1-40C0-A3BE-B53A9975499A}"/>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C51FD-D1D2-46FC-83F5-1E46EFC57576}">
  <sheetPr>
    <tabColor rgb="FF285AFF"/>
    <pageSetUpPr fitToPage="1"/>
  </sheetPr>
  <dimension ref="A2:J13"/>
  <sheetViews>
    <sheetView showGridLines="0" zoomScale="115" zoomScaleNormal="115" zoomScaleSheetLayoutView="100" zoomScalePageLayoutView="115"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9" width="10.33203125" style="366" customWidth="1"/>
    <col min="10" max="10" width="10.5" style="366" hidden="1" customWidth="1"/>
    <col min="11" max="16384" width="11" style="366"/>
  </cols>
  <sheetData>
    <row r="2" spans="1:7" ht="20" customHeight="1">
      <c r="A2" s="21" t="s">
        <v>14</v>
      </c>
      <c r="B2" s="37" t="s">
        <v>259</v>
      </c>
      <c r="C2" s="37"/>
      <c r="D2" s="37"/>
      <c r="E2" s="37"/>
      <c r="F2" s="37"/>
      <c r="G2" s="37"/>
    </row>
    <row r="3" spans="1:7" ht="20" customHeight="1">
      <c r="B3" s="22"/>
      <c r="C3" s="22"/>
      <c r="D3" s="22"/>
      <c r="E3" s="22"/>
      <c r="F3" s="22"/>
    </row>
    <row r="4" spans="1:7" ht="20" customHeight="1">
      <c r="B4" s="138" t="s">
        <v>40</v>
      </c>
    </row>
    <row r="5" spans="1:7" ht="20" customHeight="1">
      <c r="B5" s="971" t="s">
        <v>9</v>
      </c>
      <c r="C5" s="972">
        <v>2020</v>
      </c>
      <c r="D5" s="973">
        <v>2019</v>
      </c>
      <c r="E5" s="973">
        <v>2018</v>
      </c>
      <c r="F5" s="973">
        <v>2017</v>
      </c>
      <c r="G5" s="977">
        <v>2016</v>
      </c>
    </row>
    <row r="6" spans="1:7" ht="20" customHeight="1">
      <c r="B6" s="38" t="s">
        <v>221</v>
      </c>
      <c r="C6" s="373">
        <v>997</v>
      </c>
      <c r="D6" s="374">
        <v>996</v>
      </c>
      <c r="E6" s="374">
        <v>1140</v>
      </c>
      <c r="F6" s="450">
        <v>827</v>
      </c>
      <c r="G6" s="164"/>
    </row>
    <row r="7" spans="1:7" ht="20" customHeight="1">
      <c r="B7" s="49" t="s">
        <v>237</v>
      </c>
      <c r="C7" s="373">
        <v>-473</v>
      </c>
      <c r="D7" s="374">
        <v>2132</v>
      </c>
      <c r="E7" s="374">
        <v>1288</v>
      </c>
      <c r="F7" s="450">
        <v>253</v>
      </c>
      <c r="G7" s="164"/>
    </row>
    <row r="8" spans="1:7" ht="20" customHeight="1">
      <c r="B8" s="166" t="s">
        <v>238</v>
      </c>
      <c r="C8" s="815">
        <v>524</v>
      </c>
      <c r="D8" s="830">
        <v>3128</v>
      </c>
      <c r="E8" s="830">
        <v>2428</v>
      </c>
      <c r="F8" s="831">
        <v>1080</v>
      </c>
      <c r="G8" s="167">
        <v>1155</v>
      </c>
    </row>
    <row r="9" spans="1:7" ht="20" customHeight="1">
      <c r="B9" s="38" t="s">
        <v>136</v>
      </c>
      <c r="C9" s="373">
        <v>-100</v>
      </c>
      <c r="D9" s="374">
        <v>218</v>
      </c>
      <c r="E9" s="374">
        <v>682</v>
      </c>
      <c r="F9" s="450">
        <v>778</v>
      </c>
      <c r="G9" s="164">
        <v>933</v>
      </c>
    </row>
    <row r="10" spans="1:7" ht="20" customHeight="1">
      <c r="B10" s="38" t="s">
        <v>137</v>
      </c>
      <c r="C10" s="373">
        <v>28</v>
      </c>
      <c r="D10" s="374">
        <v>60</v>
      </c>
      <c r="E10" s="374">
        <v>60</v>
      </c>
      <c r="F10" s="450">
        <v>157</v>
      </c>
      <c r="G10" s="164">
        <v>126</v>
      </c>
    </row>
    <row r="11" spans="1:7" ht="20" customHeight="1">
      <c r="B11" s="171" t="s">
        <v>30</v>
      </c>
      <c r="C11" s="175" t="s">
        <v>10</v>
      </c>
      <c r="D11" s="168" t="s">
        <v>10</v>
      </c>
      <c r="E11" s="168" t="s">
        <v>10</v>
      </c>
      <c r="F11" s="169" t="s">
        <v>10</v>
      </c>
      <c r="G11" s="170" t="s">
        <v>10</v>
      </c>
    </row>
    <row r="12" spans="1:7" ht="20" customHeight="1">
      <c r="B12" s="974" t="s">
        <v>31</v>
      </c>
      <c r="C12" s="975">
        <v>452</v>
      </c>
      <c r="D12" s="976">
        <v>3406</v>
      </c>
      <c r="E12" s="976">
        <v>3170</v>
      </c>
      <c r="F12" s="976">
        <v>2015</v>
      </c>
      <c r="G12" s="976">
        <v>2214</v>
      </c>
    </row>
    <row r="13" spans="1:7" ht="20" customHeight="1">
      <c r="B13" s="165"/>
      <c r="C13" s="165"/>
      <c r="D13" s="165"/>
      <c r="E13" s="165"/>
      <c r="F13" s="165"/>
      <c r="G13" s="165"/>
    </row>
  </sheetData>
  <hyperlinks>
    <hyperlink ref="A2" location="Summary!A1" display=" " xr:uid="{74C0751E-C9F5-455B-BF39-5D84DBBD102D}"/>
  </hyperlinks>
  <pageMargins left="0.75" right="0.75"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626FE-36BA-4044-AF08-F54E9F882BD9}">
  <sheetPr>
    <tabColor rgb="FF285AFF"/>
    <pageSetUpPr fitToPage="1"/>
  </sheetPr>
  <dimension ref="A2:M10"/>
  <sheetViews>
    <sheetView showGridLines="0" zoomScaleNormal="100" zoomScaleSheetLayoutView="100" workbookViewId="0"/>
  </sheetViews>
  <sheetFormatPr baseColWidth="10" defaultColWidth="5.5" defaultRowHeight="20" customHeight="1"/>
  <cols>
    <col min="1" max="1" width="5.5" style="366"/>
    <col min="2" max="2" width="46.1640625" style="366" customWidth="1"/>
    <col min="3" max="7" width="12" style="366" customWidth="1"/>
    <col min="8" max="8" width="5.5" style="366" customWidth="1"/>
    <col min="9" max="12" width="10.5" style="366" customWidth="1"/>
    <col min="13" max="13" width="10.33203125" style="366" customWidth="1"/>
    <col min="14" max="14" width="0" style="366" hidden="1" customWidth="1"/>
    <col min="15" max="16384" width="5.5" style="366"/>
  </cols>
  <sheetData>
    <row r="2" spans="1:13" ht="20" customHeight="1">
      <c r="A2" s="21" t="s">
        <v>14</v>
      </c>
      <c r="B2" s="37" t="s">
        <v>150</v>
      </c>
      <c r="C2" s="37"/>
      <c r="D2" s="37"/>
      <c r="E2" s="37"/>
      <c r="F2" s="37"/>
      <c r="G2" s="37"/>
      <c r="H2" s="37"/>
      <c r="I2" s="37"/>
      <c r="J2" s="37"/>
      <c r="K2" s="37"/>
      <c r="L2" s="37"/>
      <c r="M2" s="37"/>
    </row>
    <row r="3" spans="1:13" ht="20" customHeight="1">
      <c r="B3" s="22"/>
      <c r="C3" s="22"/>
      <c r="D3" s="22"/>
      <c r="E3" s="22"/>
      <c r="F3" s="22"/>
    </row>
    <row r="4" spans="1:13" ht="20" customHeight="1">
      <c r="B4" s="2"/>
      <c r="C4" s="2"/>
      <c r="D4" s="2"/>
      <c r="E4" s="2"/>
    </row>
    <row r="5" spans="1:13" ht="20" customHeight="1">
      <c r="B5" s="971" t="s">
        <v>9</v>
      </c>
      <c r="C5" s="972">
        <v>2020</v>
      </c>
      <c r="D5" s="973">
        <v>2019</v>
      </c>
      <c r="E5" s="973">
        <v>2018</v>
      </c>
      <c r="F5" s="973">
        <v>2017</v>
      </c>
      <c r="G5" s="973">
        <v>2016</v>
      </c>
    </row>
    <row r="6" spans="1:13" ht="20" customHeight="1">
      <c r="B6" s="38" t="s">
        <v>180</v>
      </c>
      <c r="C6" s="373">
        <v>-2450</v>
      </c>
      <c r="D6" s="450">
        <v>-5469</v>
      </c>
      <c r="E6" s="374">
        <v>-6971</v>
      </c>
      <c r="F6" s="450">
        <v>-3416</v>
      </c>
      <c r="G6" s="164">
        <v>-2911</v>
      </c>
    </row>
    <row r="7" spans="1:13" ht="20" customHeight="1">
      <c r="B7" s="177" t="s">
        <v>41</v>
      </c>
      <c r="C7" s="173">
        <v>2132</v>
      </c>
      <c r="D7" s="178">
        <v>-403</v>
      </c>
      <c r="E7" s="178">
        <v>455</v>
      </c>
      <c r="F7" s="179">
        <v>387</v>
      </c>
      <c r="G7" s="180">
        <v>1941</v>
      </c>
    </row>
    <row r="8" spans="1:13" ht="20" customHeight="1">
      <c r="B8" s="980" t="s">
        <v>26</v>
      </c>
      <c r="C8" s="981">
        <v>-318</v>
      </c>
      <c r="D8" s="982">
        <v>-5872</v>
      </c>
      <c r="E8" s="983">
        <v>-6516</v>
      </c>
      <c r="F8" s="982">
        <v>-3029</v>
      </c>
      <c r="G8" s="984">
        <v>-970</v>
      </c>
    </row>
    <row r="10" spans="1:13" ht="20" customHeight="1">
      <c r="B10" s="362"/>
      <c r="C10" s="362"/>
      <c r="D10" s="362"/>
      <c r="E10" s="362"/>
      <c r="F10" s="362"/>
      <c r="G10" s="362"/>
      <c r="H10" s="362"/>
      <c r="I10" s="362"/>
      <c r="J10" s="362"/>
      <c r="K10" s="362"/>
      <c r="L10" s="362"/>
      <c r="M10" s="362"/>
    </row>
  </sheetData>
  <hyperlinks>
    <hyperlink ref="A2" location="Summary!A1" display=" " xr:uid="{CF9FB2D9-44A8-4575-8EAE-98FF2DE10E1F}"/>
  </hyperlinks>
  <pageMargins left="0.74803149606299213" right="0.74803149606299213" top="0.98425196850393704" bottom="0.98425196850393704" header="0.51181102362204722" footer="0.51181102362204722"/>
  <pageSetup paperSize="9" scale="69" orientation="portrait" r:id="rId1"/>
  <headerFooter>
    <oddFooter>&amp;L&amp;1#&amp;"Calibri"&amp;10&amp;K000000TOTAL Classification: Restricted Distribution TOTAL -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86337-2E7F-4854-8892-6A62933ACFAF}">
  <sheetPr>
    <tabColor rgb="FF285AFF"/>
    <pageSetUpPr fitToPage="1"/>
  </sheetPr>
  <dimension ref="A2:Q39"/>
  <sheetViews>
    <sheetView showGridLines="0" zoomScale="120" zoomScaleNormal="120" zoomScaleSheetLayoutView="100" zoomScalePageLayoutView="120" workbookViewId="0">
      <pane ySplit="4" topLeftCell="A5" activePane="bottomLeft" state="frozen"/>
      <selection activeCell="B47" sqref="B47"/>
      <selection pane="bottomLeft"/>
    </sheetView>
  </sheetViews>
  <sheetFormatPr baseColWidth="10" defaultColWidth="11" defaultRowHeight="20" customHeight="1"/>
  <cols>
    <col min="1" max="1" width="5.5" style="366" customWidth="1"/>
    <col min="2" max="2" width="30.6640625" style="366" customWidth="1"/>
    <col min="3" max="9" width="13.5" style="366" customWidth="1"/>
    <col min="10" max="10" width="5.5" style="366" customWidth="1"/>
    <col min="11" max="14" width="11" style="366"/>
    <col min="15" max="15" width="10.33203125" style="366" customWidth="1"/>
    <col min="16" max="16" width="0" style="366" hidden="1" customWidth="1"/>
    <col min="17" max="16384" width="11" style="366"/>
  </cols>
  <sheetData>
    <row r="2" spans="1:17" ht="20" customHeight="1">
      <c r="A2" s="21" t="s">
        <v>14</v>
      </c>
      <c r="B2" s="37" t="s">
        <v>260</v>
      </c>
      <c r="C2" s="37"/>
      <c r="D2" s="37"/>
      <c r="E2" s="37"/>
      <c r="F2" s="37"/>
      <c r="G2" s="37"/>
      <c r="H2" s="37"/>
      <c r="I2" s="37"/>
    </row>
    <row r="4" spans="1:17" s="44" customFormat="1" ht="42.75" customHeight="1">
      <c r="B4" s="23" t="s">
        <v>9</v>
      </c>
      <c r="C4" s="181" t="s">
        <v>221</v>
      </c>
      <c r="D4" s="181" t="s">
        <v>237</v>
      </c>
      <c r="E4" s="181" t="s">
        <v>238</v>
      </c>
      <c r="F4" s="182" t="s">
        <v>7</v>
      </c>
      <c r="G4" s="182" t="s">
        <v>8</v>
      </c>
      <c r="H4" s="182" t="s">
        <v>30</v>
      </c>
      <c r="I4" s="182" t="s">
        <v>31</v>
      </c>
      <c r="K4" s="165"/>
      <c r="Q4" s="165"/>
    </row>
    <row r="5" spans="1:17" ht="20" customHeight="1">
      <c r="B5" s="14" t="s">
        <v>280</v>
      </c>
      <c r="C5" s="833"/>
      <c r="D5" s="833"/>
      <c r="E5" s="833"/>
      <c r="F5" s="833"/>
      <c r="G5" s="833"/>
      <c r="H5" s="833"/>
      <c r="I5" s="183"/>
    </row>
    <row r="6" spans="1:17" ht="20" customHeight="1">
      <c r="B6" s="38" t="s">
        <v>42</v>
      </c>
      <c r="C6" s="184" t="s">
        <v>10</v>
      </c>
      <c r="D6" s="184" t="s">
        <v>10</v>
      </c>
      <c r="E6" s="184" t="s">
        <v>10</v>
      </c>
      <c r="F6" s="833">
        <v>-1244</v>
      </c>
      <c r="G6" s="833">
        <v>-196</v>
      </c>
      <c r="H6" s="184" t="s">
        <v>10</v>
      </c>
      <c r="I6" s="183">
        <v>-1440</v>
      </c>
    </row>
    <row r="7" spans="1:17" ht="20" customHeight="1">
      <c r="B7" s="38" t="s">
        <v>43</v>
      </c>
      <c r="C7" s="184" t="s">
        <v>10</v>
      </c>
      <c r="D7" s="833">
        <v>20</v>
      </c>
      <c r="E7" s="833">
        <v>20</v>
      </c>
      <c r="F7" s="184" t="s">
        <v>10</v>
      </c>
      <c r="G7" s="184" t="s">
        <v>10</v>
      </c>
      <c r="H7" s="184" t="s">
        <v>10</v>
      </c>
      <c r="I7" s="833">
        <v>20</v>
      </c>
    </row>
    <row r="8" spans="1:17" ht="20" customHeight="1">
      <c r="B8" s="38" t="s">
        <v>44</v>
      </c>
      <c r="C8" s="184">
        <v>-35</v>
      </c>
      <c r="D8" s="833">
        <v>-39</v>
      </c>
      <c r="E8" s="833">
        <v>-74</v>
      </c>
      <c r="F8" s="184">
        <v>-30</v>
      </c>
      <c r="G8" s="184" t="s">
        <v>10</v>
      </c>
      <c r="H8" s="184" t="s">
        <v>10</v>
      </c>
      <c r="I8" s="833">
        <v>-104</v>
      </c>
    </row>
    <row r="9" spans="1:17" ht="20" customHeight="1">
      <c r="B9" s="38" t="s">
        <v>314</v>
      </c>
      <c r="C9" s="184">
        <v>-7693</v>
      </c>
      <c r="D9" s="833">
        <v>-953</v>
      </c>
      <c r="E9" s="833">
        <v>-8646</v>
      </c>
      <c r="F9" s="833">
        <v>-306</v>
      </c>
      <c r="G9" s="833"/>
      <c r="H9" s="184" t="s">
        <v>10</v>
      </c>
      <c r="I9" s="833">
        <v>-8952</v>
      </c>
    </row>
    <row r="10" spans="1:17" ht="20" customHeight="1">
      <c r="B10" s="171" t="s">
        <v>81</v>
      </c>
      <c r="C10" s="185">
        <v>-102</v>
      </c>
      <c r="D10" s="185">
        <v>-384</v>
      </c>
      <c r="E10" s="185">
        <v>-486</v>
      </c>
      <c r="F10" s="185">
        <v>-278</v>
      </c>
      <c r="G10" s="185">
        <v>-134</v>
      </c>
      <c r="H10" s="185">
        <v>-60</v>
      </c>
      <c r="I10" s="185">
        <v>-958</v>
      </c>
    </row>
    <row r="11" spans="1:17" ht="20" customHeight="1">
      <c r="B11" s="974" t="s">
        <v>31</v>
      </c>
      <c r="C11" s="975">
        <v>-7830</v>
      </c>
      <c r="D11" s="975">
        <v>-1356</v>
      </c>
      <c r="E11" s="975">
        <v>-9186</v>
      </c>
      <c r="F11" s="975">
        <v>-1858</v>
      </c>
      <c r="G11" s="975">
        <v>-330</v>
      </c>
      <c r="H11" s="975">
        <v>-60</v>
      </c>
      <c r="I11" s="975">
        <v>-11434</v>
      </c>
    </row>
    <row r="12" spans="1:17" ht="20" customHeight="1">
      <c r="B12" s="14" t="s">
        <v>239</v>
      </c>
      <c r="C12" s="530"/>
      <c r="D12" s="530"/>
      <c r="E12" s="530"/>
      <c r="F12" s="530"/>
      <c r="G12" s="530"/>
      <c r="H12" s="530"/>
      <c r="I12" s="530"/>
    </row>
    <row r="13" spans="1:17" ht="20" customHeight="1">
      <c r="B13" s="38" t="s">
        <v>42</v>
      </c>
      <c r="C13" s="186" t="s">
        <v>10</v>
      </c>
      <c r="D13" s="186" t="s">
        <v>10</v>
      </c>
      <c r="E13" s="186" t="s">
        <v>10</v>
      </c>
      <c r="F13" s="530">
        <v>477</v>
      </c>
      <c r="G13" s="530">
        <v>-31</v>
      </c>
      <c r="H13" s="530" t="s">
        <v>10</v>
      </c>
      <c r="I13" s="530">
        <v>446</v>
      </c>
    </row>
    <row r="14" spans="1:17" ht="20" customHeight="1">
      <c r="B14" s="38" t="s">
        <v>43</v>
      </c>
      <c r="C14" s="186" t="s">
        <v>10</v>
      </c>
      <c r="D14" s="530">
        <v>-19</v>
      </c>
      <c r="E14" s="530">
        <v>-19</v>
      </c>
      <c r="F14" s="186" t="s">
        <v>10</v>
      </c>
      <c r="G14" s="530" t="s">
        <v>10</v>
      </c>
      <c r="H14" s="530" t="s">
        <v>10</v>
      </c>
      <c r="I14" s="530">
        <v>-19</v>
      </c>
    </row>
    <row r="15" spans="1:17" ht="20" customHeight="1">
      <c r="B15" s="38" t="s">
        <v>44</v>
      </c>
      <c r="C15" s="186" t="s">
        <v>10</v>
      </c>
      <c r="D15" s="186">
        <v>-4</v>
      </c>
      <c r="E15" s="530">
        <v>-4</v>
      </c>
      <c r="F15" s="530" t="s">
        <v>10</v>
      </c>
      <c r="G15" s="530" t="s">
        <v>10</v>
      </c>
      <c r="H15" s="530" t="s">
        <v>10</v>
      </c>
      <c r="I15" s="530">
        <v>-4</v>
      </c>
    </row>
    <row r="16" spans="1:17" ht="20" customHeight="1">
      <c r="B16" s="38" t="s">
        <v>314</v>
      </c>
      <c r="C16" s="186">
        <v>-721</v>
      </c>
      <c r="D16" s="530">
        <v>-156</v>
      </c>
      <c r="E16" s="530">
        <v>-877</v>
      </c>
      <c r="F16" s="530">
        <v>-41</v>
      </c>
      <c r="G16" s="530">
        <v>-2</v>
      </c>
      <c r="H16" s="530" t="s">
        <v>10</v>
      </c>
      <c r="I16" s="530">
        <v>-920</v>
      </c>
    </row>
    <row r="17" spans="2:9" ht="20" customHeight="1">
      <c r="B17" s="187" t="s">
        <v>81</v>
      </c>
      <c r="C17" s="188">
        <v>-145</v>
      </c>
      <c r="D17" s="188">
        <v>-281</v>
      </c>
      <c r="E17" s="188">
        <v>-426</v>
      </c>
      <c r="F17" s="188">
        <v>-80</v>
      </c>
      <c r="G17" s="188">
        <v>-9</v>
      </c>
      <c r="H17" s="188">
        <v>-112</v>
      </c>
      <c r="I17" s="188">
        <v>-627</v>
      </c>
    </row>
    <row r="18" spans="2:9" ht="20" customHeight="1">
      <c r="B18" s="985" t="s">
        <v>31</v>
      </c>
      <c r="C18" s="986">
        <v>-866</v>
      </c>
      <c r="D18" s="986">
        <v>-460</v>
      </c>
      <c r="E18" s="986">
        <v>-1326</v>
      </c>
      <c r="F18" s="986">
        <v>356</v>
      </c>
      <c r="G18" s="986">
        <v>-42</v>
      </c>
      <c r="H18" s="986">
        <v>-112</v>
      </c>
      <c r="I18" s="986">
        <v>-1124</v>
      </c>
    </row>
    <row r="19" spans="2:9" ht="20" customHeight="1">
      <c r="B19" s="14" t="s">
        <v>225</v>
      </c>
      <c r="C19" s="530"/>
      <c r="D19" s="530"/>
      <c r="E19" s="530"/>
      <c r="F19" s="530"/>
      <c r="G19" s="530"/>
      <c r="H19" s="530"/>
      <c r="I19" s="530"/>
    </row>
    <row r="20" spans="2:9" ht="20" customHeight="1">
      <c r="B20" s="38" t="s">
        <v>42</v>
      </c>
      <c r="C20" s="186" t="s">
        <v>10</v>
      </c>
      <c r="D20" s="186" t="s">
        <v>10</v>
      </c>
      <c r="E20" s="186" t="s">
        <v>10</v>
      </c>
      <c r="F20" s="530">
        <v>-589</v>
      </c>
      <c r="G20" s="530">
        <v>-6</v>
      </c>
      <c r="H20" s="530" t="s">
        <v>10</v>
      </c>
      <c r="I20" s="530">
        <v>-595</v>
      </c>
    </row>
    <row r="21" spans="2:9" ht="20" customHeight="1">
      <c r="B21" s="38" t="s">
        <v>43</v>
      </c>
      <c r="C21" s="186" t="s">
        <v>10</v>
      </c>
      <c r="D21" s="530">
        <v>48</v>
      </c>
      <c r="E21" s="530">
        <v>48</v>
      </c>
      <c r="F21" s="186" t="s">
        <v>10</v>
      </c>
      <c r="G21" s="530" t="s">
        <v>10</v>
      </c>
      <c r="H21" s="530" t="s">
        <v>10</v>
      </c>
      <c r="I21" s="530">
        <v>48</v>
      </c>
    </row>
    <row r="22" spans="2:9" ht="20" customHeight="1">
      <c r="B22" s="38" t="s">
        <v>44</v>
      </c>
      <c r="C22" s="186">
        <v>-67</v>
      </c>
      <c r="D22" s="186" t="s">
        <v>10</v>
      </c>
      <c r="E22" s="530">
        <v>-67</v>
      </c>
      <c r="F22" s="530">
        <v>-3</v>
      </c>
      <c r="G22" s="530" t="s">
        <v>10</v>
      </c>
      <c r="H22" s="530" t="s">
        <v>10</v>
      </c>
      <c r="I22" s="530">
        <v>-70</v>
      </c>
    </row>
    <row r="23" spans="2:9" ht="20" customHeight="1">
      <c r="B23" s="38" t="s">
        <v>314</v>
      </c>
      <c r="C23" s="186">
        <v>-707</v>
      </c>
      <c r="D23" s="530">
        <v>-1065</v>
      </c>
      <c r="E23" s="530">
        <v>-1772</v>
      </c>
      <c r="F23" s="530">
        <v>-2</v>
      </c>
      <c r="G23" s="530" t="s">
        <v>10</v>
      </c>
      <c r="H23" s="530" t="s">
        <v>10</v>
      </c>
      <c r="I23" s="530">
        <v>-1774</v>
      </c>
    </row>
    <row r="24" spans="2:9" ht="20" customHeight="1">
      <c r="B24" s="187" t="s">
        <v>81</v>
      </c>
      <c r="C24" s="188">
        <v>-132</v>
      </c>
      <c r="D24" s="188">
        <v>-229</v>
      </c>
      <c r="E24" s="188">
        <v>-361</v>
      </c>
      <c r="F24" s="188">
        <v>-24</v>
      </c>
      <c r="G24" s="188">
        <v>-39</v>
      </c>
      <c r="H24" s="188">
        <v>-9</v>
      </c>
      <c r="I24" s="188">
        <v>-433</v>
      </c>
    </row>
    <row r="25" spans="2:9" ht="20" customHeight="1">
      <c r="B25" s="985" t="s">
        <v>31</v>
      </c>
      <c r="C25" s="986">
        <v>-906</v>
      </c>
      <c r="D25" s="986">
        <v>-1246</v>
      </c>
      <c r="E25" s="986">
        <v>-2152</v>
      </c>
      <c r="F25" s="986">
        <v>-618</v>
      </c>
      <c r="G25" s="986">
        <v>-45</v>
      </c>
      <c r="H25" s="986">
        <v>-9</v>
      </c>
      <c r="I25" s="986">
        <v>-2824</v>
      </c>
    </row>
    <row r="26" spans="2:9" ht="20" customHeight="1">
      <c r="B26" s="14" t="s">
        <v>219</v>
      </c>
      <c r="C26" s="450"/>
      <c r="D26" s="450"/>
      <c r="E26" s="450"/>
      <c r="F26" s="450"/>
      <c r="G26" s="450"/>
      <c r="H26" s="450"/>
      <c r="I26" s="450"/>
    </row>
    <row r="27" spans="2:9" ht="20" customHeight="1">
      <c r="B27" s="38" t="s">
        <v>42</v>
      </c>
      <c r="C27" s="530" t="s">
        <v>10</v>
      </c>
      <c r="D27" s="530" t="s">
        <v>10</v>
      </c>
      <c r="E27" s="179" t="s">
        <v>10</v>
      </c>
      <c r="F27" s="450">
        <v>344</v>
      </c>
      <c r="G27" s="450">
        <v>13</v>
      </c>
      <c r="H27" s="450" t="s">
        <v>10</v>
      </c>
      <c r="I27" s="530">
        <v>357</v>
      </c>
    </row>
    <row r="28" spans="2:9" ht="20" customHeight="1">
      <c r="B28" s="38" t="s">
        <v>43</v>
      </c>
      <c r="C28" s="530" t="s">
        <v>10</v>
      </c>
      <c r="D28" s="530">
        <v>-20</v>
      </c>
      <c r="E28" s="179">
        <v>-20</v>
      </c>
      <c r="F28" s="179" t="s">
        <v>10</v>
      </c>
      <c r="G28" s="450" t="s">
        <v>10</v>
      </c>
      <c r="H28" s="450" t="s">
        <v>10</v>
      </c>
      <c r="I28" s="530">
        <v>-20</v>
      </c>
    </row>
    <row r="29" spans="2:9" ht="20" customHeight="1">
      <c r="B29" s="38" t="s">
        <v>44</v>
      </c>
      <c r="C29" s="530">
        <v>-42</v>
      </c>
      <c r="D29" s="530" t="s">
        <v>10</v>
      </c>
      <c r="E29" s="179">
        <v>-42</v>
      </c>
      <c r="F29" s="450">
        <v>-4</v>
      </c>
      <c r="G29" s="450">
        <v>-3</v>
      </c>
      <c r="H29" s="450" t="s">
        <v>10</v>
      </c>
      <c r="I29" s="530">
        <v>-49</v>
      </c>
    </row>
    <row r="30" spans="2:9" ht="20" customHeight="1">
      <c r="B30" s="38" t="s">
        <v>196</v>
      </c>
      <c r="C30" s="530">
        <v>-3799</v>
      </c>
      <c r="D30" s="530">
        <v>-800</v>
      </c>
      <c r="E30" s="179">
        <v>-4599</v>
      </c>
      <c r="F30" s="450">
        <v>-53</v>
      </c>
      <c r="G30" s="450">
        <v>-10</v>
      </c>
      <c r="H30" s="450" t="s">
        <v>10</v>
      </c>
      <c r="I30" s="530">
        <v>-4662</v>
      </c>
    </row>
    <row r="31" spans="2:9" ht="20" customHeight="1">
      <c r="B31" s="187" t="s">
        <v>81</v>
      </c>
      <c r="C31" s="188">
        <v>-77</v>
      </c>
      <c r="D31" s="188">
        <v>-389</v>
      </c>
      <c r="E31" s="189">
        <v>-466</v>
      </c>
      <c r="F31" s="169">
        <v>-173</v>
      </c>
      <c r="G31" s="169">
        <v>-21</v>
      </c>
      <c r="H31" s="169">
        <v>-64</v>
      </c>
      <c r="I31" s="188">
        <v>-724</v>
      </c>
    </row>
    <row r="32" spans="2:9" ht="20" customHeight="1">
      <c r="B32" s="985" t="s">
        <v>31</v>
      </c>
      <c r="C32" s="986">
        <v>-3918</v>
      </c>
      <c r="D32" s="986">
        <v>-1209</v>
      </c>
      <c r="E32" s="986">
        <v>-5127</v>
      </c>
      <c r="F32" s="986">
        <v>114</v>
      </c>
      <c r="G32" s="986">
        <v>-21</v>
      </c>
      <c r="H32" s="986">
        <v>-64</v>
      </c>
      <c r="I32" s="986">
        <v>-5098</v>
      </c>
    </row>
    <row r="33" spans="2:9" ht="20" customHeight="1">
      <c r="B33" s="14" t="s">
        <v>191</v>
      </c>
      <c r="C33" s="450"/>
      <c r="D33" s="450"/>
      <c r="E33" s="450"/>
      <c r="F33" s="450"/>
      <c r="G33" s="450"/>
      <c r="H33" s="450"/>
      <c r="I33" s="450"/>
    </row>
    <row r="34" spans="2:9" ht="20" customHeight="1">
      <c r="B34" s="38" t="s">
        <v>42</v>
      </c>
      <c r="C34" s="530"/>
      <c r="D34" s="530"/>
      <c r="E34" s="179" t="s">
        <v>10</v>
      </c>
      <c r="F34" s="450">
        <v>695</v>
      </c>
      <c r="G34" s="450">
        <v>-43</v>
      </c>
      <c r="H34" s="450" t="s">
        <v>10</v>
      </c>
      <c r="I34" s="530">
        <v>652</v>
      </c>
    </row>
    <row r="35" spans="2:9" ht="20" customHeight="1">
      <c r="B35" s="38" t="s">
        <v>43</v>
      </c>
      <c r="C35" s="530"/>
      <c r="D35" s="530"/>
      <c r="E35" s="530">
        <v>-4</v>
      </c>
      <c r="F35" s="179" t="s">
        <v>10</v>
      </c>
      <c r="G35" s="450" t="s">
        <v>10</v>
      </c>
      <c r="H35" s="450" t="s">
        <v>10</v>
      </c>
      <c r="I35" s="530">
        <v>-4</v>
      </c>
    </row>
    <row r="36" spans="2:9" ht="20" customHeight="1">
      <c r="B36" s="38" t="s">
        <v>44</v>
      </c>
      <c r="C36" s="530"/>
      <c r="D36" s="530"/>
      <c r="E36" s="530">
        <v>-37</v>
      </c>
      <c r="F36" s="450" t="s">
        <v>10</v>
      </c>
      <c r="G36" s="450" t="s">
        <v>10</v>
      </c>
      <c r="H36" s="450" t="s">
        <v>10</v>
      </c>
      <c r="I36" s="530">
        <v>-37</v>
      </c>
    </row>
    <row r="37" spans="2:9" ht="20" customHeight="1">
      <c r="B37" s="38" t="s">
        <v>314</v>
      </c>
      <c r="C37" s="530"/>
      <c r="D37" s="530"/>
      <c r="E37" s="530">
        <v>-2228</v>
      </c>
      <c r="F37" s="450" t="s">
        <v>10</v>
      </c>
      <c r="G37" s="450">
        <v>-1</v>
      </c>
      <c r="H37" s="450" t="s">
        <v>10</v>
      </c>
      <c r="I37" s="530">
        <v>-2229</v>
      </c>
    </row>
    <row r="38" spans="2:9" ht="20" customHeight="1">
      <c r="B38" s="187" t="s">
        <v>81</v>
      </c>
      <c r="C38" s="188"/>
      <c r="D38" s="188"/>
      <c r="E38" s="188">
        <v>-960</v>
      </c>
      <c r="F38" s="169">
        <v>-70</v>
      </c>
      <c r="G38" s="169">
        <v>-93</v>
      </c>
      <c r="H38" s="169" t="s">
        <v>10</v>
      </c>
      <c r="I38" s="188">
        <v>-1123</v>
      </c>
    </row>
    <row r="39" spans="2:9" ht="20" customHeight="1">
      <c r="B39" s="985" t="s">
        <v>31</v>
      </c>
      <c r="C39" s="986"/>
      <c r="D39" s="986"/>
      <c r="E39" s="986">
        <v>-3229</v>
      </c>
      <c r="F39" s="986">
        <v>625</v>
      </c>
      <c r="G39" s="986">
        <v>-137</v>
      </c>
      <c r="H39" s="986" t="s">
        <v>10</v>
      </c>
      <c r="I39" s="986">
        <v>-2741</v>
      </c>
    </row>
  </sheetData>
  <hyperlinks>
    <hyperlink ref="A2" location="Summary!A1" display=" " xr:uid="{5A33211F-BB96-40EF-9790-5C6F518E26FA}"/>
  </hyperlinks>
  <pageMargins left="0.74803149606299213" right="0.74803149606299213" top="0.98425196850393704" bottom="0.98425196850393704" header="0.51181102362204722" footer="0.51181102362204722"/>
  <pageSetup paperSize="9" scale="59" orientation="portrait" r:id="rId1"/>
  <headerFooter>
    <oddFooter>&amp;L&amp;1#&amp;"Calibri"&amp;10&amp;K000000TOTAL Classification: Restricted Distribution TOTAL -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5D89-E9B9-4639-9FA7-03D68D552521}">
  <sheetPr>
    <tabColor rgb="FF285AFF"/>
    <pageSetUpPr fitToPage="1"/>
  </sheetPr>
  <dimension ref="A2:I108"/>
  <sheetViews>
    <sheetView showGridLines="0" zoomScaleNormal="100" zoomScaleSheetLayoutView="100" workbookViewId="0">
      <pane ySplit="4" topLeftCell="A6" activePane="bottomLeft" state="frozen"/>
      <selection activeCell="B47" sqref="B47"/>
      <selection pane="bottomLeft"/>
    </sheetView>
  </sheetViews>
  <sheetFormatPr baseColWidth="10" defaultColWidth="11" defaultRowHeight="20" customHeight="1"/>
  <cols>
    <col min="1" max="1" width="5.5" style="366" customWidth="1"/>
    <col min="2" max="2" width="30.6640625" style="366" customWidth="1"/>
    <col min="3" max="9" width="13.5" style="202" customWidth="1"/>
    <col min="10" max="10" width="5.5" style="366" customWidth="1"/>
    <col min="11" max="14" width="11" style="366"/>
    <col min="15" max="15" width="10.33203125" style="366" customWidth="1"/>
    <col min="16" max="16" width="0" style="366" hidden="1" customWidth="1"/>
    <col min="17" max="16384" width="11" style="366"/>
  </cols>
  <sheetData>
    <row r="2" spans="1:9" ht="20" customHeight="1">
      <c r="A2" s="21" t="s">
        <v>14</v>
      </c>
      <c r="B2" s="22" t="s">
        <v>261</v>
      </c>
      <c r="C2" s="22"/>
      <c r="D2" s="22"/>
      <c r="E2" s="22"/>
      <c r="F2" s="22"/>
      <c r="G2" s="22"/>
      <c r="H2" s="22"/>
      <c r="I2" s="22"/>
    </row>
    <row r="3" spans="1:9" ht="20" customHeight="1">
      <c r="B3" s="22"/>
      <c r="C3" s="22"/>
      <c r="D3" s="22"/>
      <c r="E3" s="22"/>
      <c r="F3" s="22"/>
      <c r="G3" s="22"/>
      <c r="H3" s="22"/>
      <c r="I3" s="22"/>
    </row>
    <row r="4" spans="1:9" ht="42.75" customHeight="1">
      <c r="B4" s="23" t="s">
        <v>9</v>
      </c>
      <c r="C4" s="181" t="s">
        <v>221</v>
      </c>
      <c r="D4" s="182" t="s">
        <v>237</v>
      </c>
      <c r="E4" s="182" t="s">
        <v>238</v>
      </c>
      <c r="F4" s="182" t="s">
        <v>7</v>
      </c>
      <c r="G4" s="182" t="s">
        <v>8</v>
      </c>
      <c r="H4" s="182" t="s">
        <v>30</v>
      </c>
      <c r="I4" s="182" t="s">
        <v>31</v>
      </c>
    </row>
    <row r="5" spans="1:9" ht="20" customHeight="1">
      <c r="B5" s="14" t="s">
        <v>280</v>
      </c>
      <c r="C5" s="833"/>
      <c r="D5" s="833"/>
      <c r="E5" s="833"/>
      <c r="F5" s="833"/>
      <c r="G5" s="833"/>
      <c r="H5" s="833"/>
      <c r="I5" s="833"/>
    </row>
    <row r="6" spans="1:9" ht="20" customHeight="1">
      <c r="B6" s="190" t="s">
        <v>42</v>
      </c>
      <c r="C6" s="835" t="s">
        <v>10</v>
      </c>
      <c r="D6" s="835" t="s">
        <v>10</v>
      </c>
      <c r="E6" s="835" t="s">
        <v>10</v>
      </c>
      <c r="F6" s="835">
        <v>-1160</v>
      </c>
      <c r="G6" s="835">
        <v>-120</v>
      </c>
      <c r="H6" s="835" t="s">
        <v>10</v>
      </c>
      <c r="I6" s="835">
        <v>-1280</v>
      </c>
    </row>
    <row r="7" spans="1:9" ht="20" customHeight="1">
      <c r="B7" s="190" t="s">
        <v>43</v>
      </c>
      <c r="C7" s="835" t="s">
        <v>10</v>
      </c>
      <c r="D7" s="835">
        <v>23</v>
      </c>
      <c r="E7" s="835">
        <v>23</v>
      </c>
      <c r="F7" s="835" t="s">
        <v>10</v>
      </c>
      <c r="G7" s="835" t="s">
        <v>10</v>
      </c>
      <c r="H7" s="835" t="s">
        <v>10</v>
      </c>
      <c r="I7" s="835">
        <v>23</v>
      </c>
    </row>
    <row r="8" spans="1:9" ht="20" customHeight="1">
      <c r="B8" s="190" t="s">
        <v>44</v>
      </c>
      <c r="C8" s="191">
        <v>-29</v>
      </c>
      <c r="D8" s="835">
        <v>-43</v>
      </c>
      <c r="E8" s="835">
        <v>-72</v>
      </c>
      <c r="F8" s="835">
        <v>-292</v>
      </c>
      <c r="G8" s="835" t="s">
        <v>10</v>
      </c>
      <c r="H8" s="835" t="s">
        <v>10</v>
      </c>
      <c r="I8" s="835">
        <v>-364</v>
      </c>
    </row>
    <row r="9" spans="1:9" ht="20" customHeight="1">
      <c r="B9" s="190" t="s">
        <v>314</v>
      </c>
      <c r="C9" s="191">
        <v>-7328</v>
      </c>
      <c r="D9" s="835">
        <v>-829</v>
      </c>
      <c r="E9" s="835">
        <v>-8157</v>
      </c>
      <c r="F9" s="835">
        <v>-306</v>
      </c>
      <c r="G9" s="835">
        <v>-2</v>
      </c>
      <c r="H9" s="835" t="s">
        <v>10</v>
      </c>
      <c r="I9" s="835">
        <v>-8465</v>
      </c>
    </row>
    <row r="10" spans="1:9" ht="20" customHeight="1">
      <c r="B10" s="190" t="s">
        <v>45</v>
      </c>
      <c r="C10" s="835" t="s">
        <v>10</v>
      </c>
      <c r="D10" s="835" t="s">
        <v>10</v>
      </c>
      <c r="E10" s="835" t="s">
        <v>10</v>
      </c>
      <c r="F10" s="835" t="s">
        <v>10</v>
      </c>
      <c r="G10" s="835" t="s">
        <v>10</v>
      </c>
      <c r="H10" s="835">
        <v>104</v>
      </c>
      <c r="I10" s="835">
        <v>104</v>
      </c>
    </row>
    <row r="11" spans="1:9" ht="20" customHeight="1">
      <c r="B11" s="192" t="s">
        <v>81</v>
      </c>
      <c r="C11" s="193"/>
      <c r="D11" s="194">
        <v>-566</v>
      </c>
      <c r="E11" s="194">
        <v>-566</v>
      </c>
      <c r="F11" s="194">
        <v>-423</v>
      </c>
      <c r="G11" s="194">
        <v>-106</v>
      </c>
      <c r="H11" s="194">
        <v>-224</v>
      </c>
      <c r="I11" s="194">
        <v>-1319</v>
      </c>
    </row>
    <row r="12" spans="1:9" ht="20" customHeight="1">
      <c r="B12" s="987" t="s">
        <v>31</v>
      </c>
      <c r="C12" s="975">
        <v>-7357</v>
      </c>
      <c r="D12" s="975">
        <v>-1415</v>
      </c>
      <c r="E12" s="975">
        <v>-8772</v>
      </c>
      <c r="F12" s="975">
        <v>-2181</v>
      </c>
      <c r="G12" s="975">
        <v>-228</v>
      </c>
      <c r="H12" s="975">
        <v>-120</v>
      </c>
      <c r="I12" s="975">
        <v>-11301</v>
      </c>
    </row>
    <row r="13" spans="1:9" ht="20" customHeight="1">
      <c r="B13" s="196" t="s">
        <v>239</v>
      </c>
      <c r="C13" s="836"/>
      <c r="D13" s="836"/>
      <c r="E13" s="836"/>
      <c r="F13" s="836"/>
      <c r="G13" s="836"/>
      <c r="H13" s="836"/>
      <c r="I13" s="836"/>
    </row>
    <row r="14" spans="1:9" ht="20" customHeight="1">
      <c r="B14" s="190" t="s">
        <v>42</v>
      </c>
      <c r="C14" s="836" t="s">
        <v>10</v>
      </c>
      <c r="D14" s="836" t="s">
        <v>10</v>
      </c>
      <c r="E14" s="836" t="s">
        <v>10</v>
      </c>
      <c r="F14" s="836">
        <v>369</v>
      </c>
      <c r="G14" s="836">
        <v>-23</v>
      </c>
      <c r="H14" s="836" t="s">
        <v>10</v>
      </c>
      <c r="I14" s="836">
        <v>346</v>
      </c>
    </row>
    <row r="15" spans="1:9" ht="20" customHeight="1">
      <c r="B15" s="190" t="s">
        <v>43</v>
      </c>
      <c r="C15" s="836" t="s">
        <v>10</v>
      </c>
      <c r="D15" s="836">
        <v>-15</v>
      </c>
      <c r="E15" s="836">
        <v>-15</v>
      </c>
      <c r="F15" s="836" t="s">
        <v>10</v>
      </c>
      <c r="G15" s="836" t="s">
        <v>10</v>
      </c>
      <c r="H15" s="836" t="s">
        <v>10</v>
      </c>
      <c r="I15" s="836">
        <v>-15</v>
      </c>
    </row>
    <row r="16" spans="1:9" ht="20" customHeight="1">
      <c r="B16" s="190" t="s">
        <v>44</v>
      </c>
      <c r="C16" s="197">
        <v>-5</v>
      </c>
      <c r="D16" s="836">
        <v>-31</v>
      </c>
      <c r="E16" s="836">
        <v>-36</v>
      </c>
      <c r="F16" s="836">
        <v>-22</v>
      </c>
      <c r="G16" s="836" t="s">
        <v>10</v>
      </c>
      <c r="H16" s="836" t="s">
        <v>10</v>
      </c>
      <c r="I16" s="836">
        <v>-58</v>
      </c>
    </row>
    <row r="17" spans="2:9" ht="20" customHeight="1">
      <c r="B17" s="190" t="s">
        <v>314</v>
      </c>
      <c r="C17" s="197">
        <v>-530</v>
      </c>
      <c r="D17" s="836">
        <v>105</v>
      </c>
      <c r="E17" s="836">
        <v>-425</v>
      </c>
      <c r="F17" s="836">
        <v>-39</v>
      </c>
      <c r="G17" s="836">
        <v>-1</v>
      </c>
      <c r="H17" s="836" t="s">
        <v>10</v>
      </c>
      <c r="I17" s="836">
        <v>-465</v>
      </c>
    </row>
    <row r="18" spans="2:9" ht="20" customHeight="1">
      <c r="B18" s="190" t="s">
        <v>45</v>
      </c>
      <c r="C18" s="197" t="s">
        <v>10</v>
      </c>
      <c r="D18" s="836" t="s">
        <v>10</v>
      </c>
      <c r="E18" s="836" t="s">
        <v>10</v>
      </c>
      <c r="F18" s="836" t="s">
        <v>10</v>
      </c>
      <c r="G18" s="836" t="s">
        <v>10</v>
      </c>
      <c r="H18" s="836" t="s">
        <v>10</v>
      </c>
      <c r="I18" s="836" t="s">
        <v>10</v>
      </c>
    </row>
    <row r="19" spans="2:9" ht="20" customHeight="1">
      <c r="B19" s="198" t="s">
        <v>81</v>
      </c>
      <c r="C19" s="199">
        <v>-405</v>
      </c>
      <c r="D19" s="200">
        <v>422</v>
      </c>
      <c r="E19" s="200">
        <v>17</v>
      </c>
      <c r="F19" s="200">
        <v>-119</v>
      </c>
      <c r="G19" s="200">
        <v>-82</v>
      </c>
      <c r="H19" s="200">
        <v>-185</v>
      </c>
      <c r="I19" s="200">
        <v>-369</v>
      </c>
    </row>
    <row r="20" spans="2:9" ht="20" customHeight="1">
      <c r="B20" s="985" t="s">
        <v>31</v>
      </c>
      <c r="C20" s="986">
        <v>-940</v>
      </c>
      <c r="D20" s="986">
        <v>481</v>
      </c>
      <c r="E20" s="986">
        <v>-459</v>
      </c>
      <c r="F20" s="986">
        <v>189</v>
      </c>
      <c r="G20" s="986">
        <v>-106</v>
      </c>
      <c r="H20" s="986">
        <v>-185</v>
      </c>
      <c r="I20" s="986">
        <v>-561</v>
      </c>
    </row>
    <row r="21" spans="2:9" ht="20" customHeight="1">
      <c r="B21" s="196" t="s">
        <v>225</v>
      </c>
      <c r="C21" s="836"/>
      <c r="D21" s="836"/>
      <c r="E21" s="836"/>
      <c r="F21" s="836"/>
      <c r="G21" s="836"/>
      <c r="H21" s="836"/>
      <c r="I21" s="836"/>
    </row>
    <row r="22" spans="2:9" ht="20" customHeight="1">
      <c r="B22" s="190" t="s">
        <v>42</v>
      </c>
      <c r="C22" s="836" t="s">
        <v>10</v>
      </c>
      <c r="D22" s="836" t="s">
        <v>10</v>
      </c>
      <c r="E22" s="836" t="s">
        <v>10</v>
      </c>
      <c r="F22" s="836">
        <v>-414</v>
      </c>
      <c r="G22" s="836">
        <v>-6</v>
      </c>
      <c r="H22" s="836" t="s">
        <v>10</v>
      </c>
      <c r="I22" s="836">
        <v>-420</v>
      </c>
    </row>
    <row r="23" spans="2:9" ht="20" customHeight="1">
      <c r="B23" s="190" t="s">
        <v>43</v>
      </c>
      <c r="C23" s="836" t="s">
        <v>10</v>
      </c>
      <c r="D23" s="836">
        <v>38</v>
      </c>
      <c r="E23" s="836">
        <v>38</v>
      </c>
      <c r="F23" s="836" t="s">
        <v>10</v>
      </c>
      <c r="G23" s="836" t="s">
        <v>10</v>
      </c>
      <c r="H23" s="836" t="s">
        <v>10</v>
      </c>
      <c r="I23" s="836">
        <v>38</v>
      </c>
    </row>
    <row r="24" spans="2:9" ht="20" customHeight="1">
      <c r="B24" s="190" t="s">
        <v>44</v>
      </c>
      <c r="C24" s="197">
        <v>-94</v>
      </c>
      <c r="D24" s="836">
        <v>-10</v>
      </c>
      <c r="E24" s="836">
        <v>-104</v>
      </c>
      <c r="F24" s="836">
        <v>-34</v>
      </c>
      <c r="G24" s="836" t="s">
        <v>10</v>
      </c>
      <c r="H24" s="836" t="s">
        <v>10</v>
      </c>
      <c r="I24" s="836">
        <v>-138</v>
      </c>
    </row>
    <row r="25" spans="2:9" ht="20" customHeight="1">
      <c r="B25" s="190" t="s">
        <v>314</v>
      </c>
      <c r="C25" s="197">
        <v>-651</v>
      </c>
      <c r="D25" s="836">
        <v>-896</v>
      </c>
      <c r="E25" s="836">
        <v>-1547</v>
      </c>
      <c r="F25" s="836">
        <v>-48</v>
      </c>
      <c r="G25" s="836" t="s">
        <v>10</v>
      </c>
      <c r="H25" s="836" t="s">
        <v>10</v>
      </c>
      <c r="I25" s="836">
        <v>-1595</v>
      </c>
    </row>
    <row r="26" spans="2:9" ht="20" customHeight="1">
      <c r="B26" s="190" t="s">
        <v>45</v>
      </c>
      <c r="C26" s="197">
        <v>-14</v>
      </c>
      <c r="D26" s="836">
        <v>-2</v>
      </c>
      <c r="E26" s="836">
        <v>-16</v>
      </c>
      <c r="F26" s="836" t="s">
        <v>10</v>
      </c>
      <c r="G26" s="836" t="s">
        <v>10</v>
      </c>
      <c r="H26" s="836" t="s">
        <v>10</v>
      </c>
      <c r="I26" s="836">
        <v>-16</v>
      </c>
    </row>
    <row r="27" spans="2:9" ht="20" customHeight="1">
      <c r="B27" s="198" t="s">
        <v>81</v>
      </c>
      <c r="C27" s="199">
        <v>252</v>
      </c>
      <c r="D27" s="200">
        <v>-112</v>
      </c>
      <c r="E27" s="200">
        <v>140</v>
      </c>
      <c r="F27" s="200">
        <v>-34</v>
      </c>
      <c r="G27" s="200">
        <v>-47</v>
      </c>
      <c r="H27" s="200">
        <v>-41</v>
      </c>
      <c r="I27" s="200">
        <v>18</v>
      </c>
    </row>
    <row r="28" spans="2:9" ht="20" customHeight="1">
      <c r="B28" s="985" t="s">
        <v>31</v>
      </c>
      <c r="C28" s="986">
        <v>-507</v>
      </c>
      <c r="D28" s="986">
        <v>-982</v>
      </c>
      <c r="E28" s="986">
        <v>-1489</v>
      </c>
      <c r="F28" s="986">
        <v>-530</v>
      </c>
      <c r="G28" s="986">
        <v>-53</v>
      </c>
      <c r="H28" s="986">
        <v>-41</v>
      </c>
      <c r="I28" s="986">
        <v>-2113</v>
      </c>
    </row>
    <row r="29" spans="2:9" ht="20" customHeight="1">
      <c r="B29" s="196" t="s">
        <v>219</v>
      </c>
      <c r="C29" s="837"/>
      <c r="D29" s="837"/>
      <c r="E29" s="837"/>
      <c r="F29" s="837"/>
      <c r="G29" s="837"/>
      <c r="H29" s="837"/>
      <c r="I29" s="837"/>
    </row>
    <row r="30" spans="2:9" ht="20" customHeight="1">
      <c r="B30" s="190" t="s">
        <v>42</v>
      </c>
      <c r="C30" s="201" t="s">
        <v>10</v>
      </c>
      <c r="D30" s="837" t="s">
        <v>10</v>
      </c>
      <c r="E30" s="836" t="s">
        <v>10</v>
      </c>
      <c r="F30" s="837">
        <v>295</v>
      </c>
      <c r="G30" s="837">
        <v>-13</v>
      </c>
      <c r="H30" s="837" t="s">
        <v>10</v>
      </c>
      <c r="I30" s="837">
        <v>282</v>
      </c>
    </row>
    <row r="31" spans="2:9" ht="20" customHeight="1">
      <c r="B31" s="190" t="s">
        <v>43</v>
      </c>
      <c r="C31" s="201" t="s">
        <v>10</v>
      </c>
      <c r="D31" s="837">
        <v>-16</v>
      </c>
      <c r="E31" s="837">
        <v>-16</v>
      </c>
      <c r="F31" s="837" t="s">
        <v>10</v>
      </c>
      <c r="G31" s="837" t="s">
        <v>10</v>
      </c>
      <c r="H31" s="837" t="s">
        <v>10</v>
      </c>
      <c r="I31" s="837">
        <v>-16</v>
      </c>
    </row>
    <row r="32" spans="2:9" ht="20" customHeight="1">
      <c r="B32" s="190" t="s">
        <v>44</v>
      </c>
      <c r="C32" s="201">
        <v>-11</v>
      </c>
      <c r="D32" s="837">
        <v>-11</v>
      </c>
      <c r="E32" s="837">
        <v>-22</v>
      </c>
      <c r="F32" s="837">
        <v>-42</v>
      </c>
      <c r="G32" s="837">
        <v>-2</v>
      </c>
      <c r="H32" s="837" t="s">
        <v>10</v>
      </c>
      <c r="I32" s="837">
        <v>-66</v>
      </c>
    </row>
    <row r="33" spans="2:9" ht="20" customHeight="1">
      <c r="B33" s="190" t="s">
        <v>314</v>
      </c>
      <c r="C33" s="201">
        <v>-3202</v>
      </c>
      <c r="D33" s="837">
        <v>-619</v>
      </c>
      <c r="E33" s="837">
        <v>-3821</v>
      </c>
      <c r="F33" s="837">
        <v>-53</v>
      </c>
      <c r="G33" s="837">
        <v>-10</v>
      </c>
      <c r="H33" s="837" t="s">
        <v>10</v>
      </c>
      <c r="I33" s="837">
        <v>-3884</v>
      </c>
    </row>
    <row r="34" spans="2:9" ht="20" customHeight="1">
      <c r="B34" s="190" t="s">
        <v>45</v>
      </c>
      <c r="C34" s="201">
        <v>188</v>
      </c>
      <c r="D34" s="837" t="s">
        <v>10</v>
      </c>
      <c r="E34" s="837">
        <v>188</v>
      </c>
      <c r="F34" s="837">
        <v>2139</v>
      </c>
      <c r="G34" s="837">
        <v>125</v>
      </c>
      <c r="H34" s="837" t="s">
        <v>10</v>
      </c>
      <c r="I34" s="837">
        <v>2452</v>
      </c>
    </row>
    <row r="35" spans="2:9" ht="20" customHeight="1">
      <c r="B35" s="198" t="s">
        <v>81</v>
      </c>
      <c r="C35" s="199">
        <v>-218</v>
      </c>
      <c r="D35" s="200">
        <v>-362</v>
      </c>
      <c r="E35" s="200">
        <v>-580</v>
      </c>
      <c r="F35" s="200">
        <v>73</v>
      </c>
      <c r="G35" s="200">
        <v>-30</v>
      </c>
      <c r="H35" s="200">
        <v>-178</v>
      </c>
      <c r="I35" s="200">
        <v>-715</v>
      </c>
    </row>
    <row r="36" spans="2:9" ht="20" customHeight="1">
      <c r="B36" s="985" t="s">
        <v>31</v>
      </c>
      <c r="C36" s="986">
        <v>-3243</v>
      </c>
      <c r="D36" s="986">
        <v>-1008</v>
      </c>
      <c r="E36" s="986">
        <v>-4251</v>
      </c>
      <c r="F36" s="986">
        <v>2412</v>
      </c>
      <c r="G36" s="986">
        <v>70</v>
      </c>
      <c r="H36" s="986">
        <v>-178</v>
      </c>
      <c r="I36" s="986">
        <v>-1947</v>
      </c>
    </row>
    <row r="37" spans="2:9" ht="20" customHeight="1">
      <c r="B37" s="196" t="s">
        <v>191</v>
      </c>
      <c r="C37" s="837"/>
      <c r="D37" s="837"/>
      <c r="E37" s="837"/>
      <c r="F37" s="837"/>
      <c r="G37" s="837"/>
      <c r="H37" s="837"/>
      <c r="I37" s="837"/>
    </row>
    <row r="38" spans="2:9" ht="20" customHeight="1">
      <c r="B38" s="190" t="s">
        <v>42</v>
      </c>
      <c r="C38" s="201"/>
      <c r="D38" s="837"/>
      <c r="E38" s="837" t="s">
        <v>10</v>
      </c>
      <c r="F38" s="837">
        <v>498</v>
      </c>
      <c r="G38" s="837">
        <v>-19</v>
      </c>
      <c r="H38" s="837" t="s">
        <v>10</v>
      </c>
      <c r="I38" s="837">
        <v>479</v>
      </c>
    </row>
    <row r="39" spans="2:9" ht="20" customHeight="1">
      <c r="B39" s="190" t="s">
        <v>43</v>
      </c>
      <c r="C39" s="201"/>
      <c r="D39" s="837"/>
      <c r="E39" s="837">
        <v>-3</v>
      </c>
      <c r="F39" s="837" t="s">
        <v>10</v>
      </c>
      <c r="G39" s="837" t="s">
        <v>10</v>
      </c>
      <c r="H39" s="837" t="s">
        <v>10</v>
      </c>
      <c r="I39" s="837">
        <v>-3</v>
      </c>
    </row>
    <row r="40" spans="2:9" ht="20" customHeight="1">
      <c r="B40" s="190" t="s">
        <v>44</v>
      </c>
      <c r="C40" s="201"/>
      <c r="D40" s="837"/>
      <c r="E40" s="837">
        <v>-32</v>
      </c>
      <c r="F40" s="837" t="s">
        <v>10</v>
      </c>
      <c r="G40" s="837" t="s">
        <v>10</v>
      </c>
      <c r="H40" s="837" t="s">
        <v>10</v>
      </c>
      <c r="I40" s="837">
        <v>-32</v>
      </c>
    </row>
    <row r="41" spans="2:9" ht="20" customHeight="1">
      <c r="B41" s="190" t="s">
        <v>314</v>
      </c>
      <c r="C41" s="201"/>
      <c r="D41" s="837"/>
      <c r="E41" s="837">
        <v>-1998</v>
      </c>
      <c r="F41" s="837">
        <v>-78</v>
      </c>
      <c r="G41" s="837">
        <v>-18</v>
      </c>
      <c r="H41" s="837">
        <v>-3</v>
      </c>
      <c r="I41" s="837">
        <v>-2097</v>
      </c>
    </row>
    <row r="42" spans="2:9" ht="20" customHeight="1">
      <c r="B42" s="190" t="s">
        <v>45</v>
      </c>
      <c r="C42" s="201"/>
      <c r="D42" s="837"/>
      <c r="E42" s="837">
        <v>292</v>
      </c>
      <c r="F42" s="837" t="s">
        <v>10</v>
      </c>
      <c r="G42" s="837">
        <v>-25</v>
      </c>
      <c r="H42" s="837" t="s">
        <v>10</v>
      </c>
      <c r="I42" s="837">
        <v>267</v>
      </c>
    </row>
    <row r="43" spans="2:9" ht="20" customHeight="1">
      <c r="B43" s="198" t="s">
        <v>81</v>
      </c>
      <c r="C43" s="199"/>
      <c r="D43" s="200"/>
      <c r="E43" s="200">
        <v>-530</v>
      </c>
      <c r="F43" s="200">
        <v>-91</v>
      </c>
      <c r="G43" s="200">
        <v>-84</v>
      </c>
      <c r="H43" s="200" t="s">
        <v>10</v>
      </c>
      <c r="I43" s="200">
        <v>-705</v>
      </c>
    </row>
    <row r="44" spans="2:9" ht="20" customHeight="1">
      <c r="B44" s="985" t="s">
        <v>31</v>
      </c>
      <c r="C44" s="986"/>
      <c r="D44" s="986"/>
      <c r="E44" s="986">
        <v>-2271</v>
      </c>
      <c r="F44" s="986">
        <v>329</v>
      </c>
      <c r="G44" s="986">
        <v>-146</v>
      </c>
      <c r="H44" s="986">
        <v>-3</v>
      </c>
      <c r="I44" s="986">
        <v>-2091</v>
      </c>
    </row>
    <row r="45" spans="2:9" ht="20" customHeight="1">
      <c r="C45" s="34"/>
      <c r="D45" s="34"/>
      <c r="E45" s="34"/>
      <c r="F45" s="34"/>
      <c r="G45" s="34"/>
      <c r="H45" s="34"/>
      <c r="I45" s="34"/>
    </row>
    <row r="46" spans="2:9" ht="20" customHeight="1">
      <c r="C46" s="366"/>
      <c r="D46" s="366"/>
      <c r="E46" s="366"/>
      <c r="F46" s="366"/>
      <c r="G46" s="366"/>
      <c r="H46" s="366"/>
      <c r="I46" s="366"/>
    </row>
    <row r="47" spans="2:9" ht="20" customHeight="1">
      <c r="C47" s="366"/>
      <c r="D47" s="366"/>
      <c r="E47" s="366"/>
      <c r="F47" s="366"/>
      <c r="G47" s="366"/>
      <c r="H47" s="366"/>
      <c r="I47" s="366"/>
    </row>
    <row r="48" spans="2:9" ht="20" customHeight="1">
      <c r="C48" s="366"/>
      <c r="D48" s="366"/>
      <c r="E48" s="366"/>
      <c r="F48" s="366"/>
      <c r="G48" s="366"/>
      <c r="H48" s="366"/>
      <c r="I48" s="366"/>
    </row>
    <row r="49" spans="3:9" ht="20" customHeight="1">
      <c r="C49" s="366"/>
      <c r="D49" s="366"/>
      <c r="E49" s="366"/>
      <c r="F49" s="366"/>
      <c r="G49" s="366"/>
      <c r="H49" s="366"/>
      <c r="I49" s="366"/>
    </row>
    <row r="50" spans="3:9" ht="20" customHeight="1">
      <c r="C50" s="366"/>
      <c r="D50" s="366"/>
      <c r="E50" s="366"/>
      <c r="F50" s="366"/>
      <c r="G50" s="366"/>
      <c r="H50" s="366"/>
      <c r="I50" s="366"/>
    </row>
    <row r="51" spans="3:9" ht="20" customHeight="1">
      <c r="C51" s="366"/>
      <c r="D51" s="366"/>
      <c r="E51" s="366"/>
      <c r="F51" s="366"/>
      <c r="G51" s="366"/>
      <c r="H51" s="366"/>
      <c r="I51" s="366"/>
    </row>
    <row r="52" spans="3:9" ht="20" customHeight="1">
      <c r="C52" s="366"/>
      <c r="D52" s="366"/>
      <c r="E52" s="366"/>
      <c r="F52" s="366"/>
      <c r="G52" s="366"/>
      <c r="H52" s="366"/>
      <c r="I52" s="366"/>
    </row>
    <row r="53" spans="3:9" ht="20" customHeight="1">
      <c r="C53" s="366"/>
      <c r="D53" s="366"/>
      <c r="E53" s="366"/>
      <c r="F53" s="366"/>
      <c r="G53" s="366"/>
      <c r="H53" s="366"/>
      <c r="I53" s="366"/>
    </row>
    <row r="54" spans="3:9" ht="20" customHeight="1">
      <c r="C54" s="366"/>
      <c r="D54" s="366"/>
      <c r="E54" s="366"/>
      <c r="F54" s="366"/>
      <c r="G54" s="366"/>
      <c r="H54" s="366"/>
      <c r="I54" s="366"/>
    </row>
    <row r="55" spans="3:9" ht="20" customHeight="1">
      <c r="C55" s="366"/>
      <c r="D55" s="366"/>
      <c r="E55" s="366"/>
      <c r="F55" s="366"/>
      <c r="G55" s="366"/>
      <c r="H55" s="366"/>
      <c r="I55" s="366"/>
    </row>
    <row r="56" spans="3:9" ht="20" customHeight="1">
      <c r="C56" s="366"/>
      <c r="D56" s="366"/>
      <c r="E56" s="366"/>
      <c r="F56" s="366"/>
      <c r="G56" s="366"/>
      <c r="H56" s="366"/>
      <c r="I56" s="366"/>
    </row>
    <row r="57" spans="3:9" ht="20" customHeight="1">
      <c r="C57" s="366"/>
      <c r="D57" s="366"/>
      <c r="E57" s="366"/>
      <c r="F57" s="366"/>
      <c r="G57" s="366"/>
      <c r="H57" s="366"/>
      <c r="I57" s="366"/>
    </row>
    <row r="58" spans="3:9" ht="20" customHeight="1">
      <c r="C58" s="366"/>
      <c r="D58" s="366"/>
      <c r="E58" s="366"/>
      <c r="F58" s="366"/>
      <c r="G58" s="366"/>
      <c r="H58" s="366"/>
      <c r="I58" s="366"/>
    </row>
    <row r="59" spans="3:9" ht="20" customHeight="1">
      <c r="C59" s="366"/>
      <c r="D59" s="366"/>
      <c r="E59" s="366"/>
      <c r="F59" s="366"/>
      <c r="G59" s="366"/>
      <c r="H59" s="366"/>
      <c r="I59" s="366"/>
    </row>
    <row r="60" spans="3:9" ht="20" customHeight="1">
      <c r="C60" s="366"/>
      <c r="D60" s="366"/>
      <c r="E60" s="366"/>
      <c r="F60" s="366"/>
      <c r="G60" s="366"/>
      <c r="H60" s="366"/>
      <c r="I60" s="366"/>
    </row>
    <row r="61" spans="3:9" ht="20" customHeight="1">
      <c r="C61" s="366"/>
      <c r="D61" s="366"/>
      <c r="E61" s="366"/>
      <c r="F61" s="366"/>
      <c r="G61" s="366"/>
      <c r="H61" s="366"/>
      <c r="I61" s="366"/>
    </row>
    <row r="62" spans="3:9" ht="20" customHeight="1">
      <c r="C62" s="366"/>
      <c r="D62" s="366"/>
      <c r="E62" s="366"/>
      <c r="F62" s="366"/>
      <c r="G62" s="366"/>
      <c r="H62" s="366"/>
      <c r="I62" s="366"/>
    </row>
    <row r="63" spans="3:9" ht="20" customHeight="1">
      <c r="C63" s="366"/>
      <c r="D63" s="366"/>
      <c r="E63" s="366"/>
      <c r="F63" s="366"/>
      <c r="G63" s="366"/>
      <c r="H63" s="366"/>
      <c r="I63" s="366"/>
    </row>
    <row r="64" spans="3:9" ht="20" customHeight="1">
      <c r="C64" s="366"/>
      <c r="D64" s="366"/>
      <c r="E64" s="366"/>
      <c r="F64" s="366"/>
      <c r="G64" s="366"/>
      <c r="H64" s="366"/>
      <c r="I64" s="366"/>
    </row>
    <row r="65" spans="3:9" ht="20" customHeight="1">
      <c r="C65" s="366"/>
      <c r="D65" s="366"/>
      <c r="E65" s="366"/>
      <c r="F65" s="366"/>
      <c r="G65" s="366"/>
      <c r="H65" s="366"/>
      <c r="I65" s="366"/>
    </row>
    <row r="66" spans="3:9" ht="20" customHeight="1">
      <c r="C66" s="366"/>
      <c r="D66" s="366"/>
      <c r="E66" s="366"/>
      <c r="F66" s="366"/>
      <c r="G66" s="366"/>
      <c r="H66" s="366"/>
      <c r="I66" s="366"/>
    </row>
    <row r="67" spans="3:9" ht="20" customHeight="1">
      <c r="C67" s="366"/>
      <c r="D67" s="366"/>
      <c r="E67" s="366"/>
      <c r="F67" s="366"/>
      <c r="G67" s="366"/>
      <c r="H67" s="366"/>
      <c r="I67" s="366"/>
    </row>
    <row r="68" spans="3:9" ht="20" customHeight="1">
      <c r="C68" s="366"/>
      <c r="D68" s="366"/>
      <c r="E68" s="366"/>
      <c r="F68" s="366"/>
      <c r="G68" s="366"/>
      <c r="H68" s="366"/>
      <c r="I68" s="366"/>
    </row>
    <row r="69" spans="3:9" ht="20" customHeight="1">
      <c r="C69" s="366"/>
      <c r="D69" s="366"/>
      <c r="E69" s="366"/>
      <c r="F69" s="366"/>
      <c r="G69" s="366"/>
      <c r="H69" s="366"/>
      <c r="I69" s="366"/>
    </row>
    <row r="70" spans="3:9" ht="20" customHeight="1">
      <c r="C70" s="366"/>
      <c r="D70" s="366"/>
      <c r="E70" s="366"/>
      <c r="F70" s="366"/>
      <c r="G70" s="366"/>
      <c r="H70" s="366"/>
      <c r="I70" s="366"/>
    </row>
    <row r="71" spans="3:9" ht="20" customHeight="1">
      <c r="C71" s="366"/>
      <c r="D71" s="366"/>
      <c r="E71" s="366"/>
      <c r="F71" s="366"/>
      <c r="G71" s="366"/>
      <c r="H71" s="366"/>
      <c r="I71" s="366"/>
    </row>
    <row r="72" spans="3:9" ht="20" customHeight="1">
      <c r="C72" s="366"/>
      <c r="D72" s="366"/>
      <c r="E72" s="366"/>
      <c r="F72" s="366"/>
      <c r="G72" s="366"/>
      <c r="H72" s="366"/>
      <c r="I72" s="366"/>
    </row>
    <row r="73" spans="3:9" ht="20" customHeight="1">
      <c r="C73" s="366"/>
      <c r="D73" s="366"/>
      <c r="E73" s="366"/>
      <c r="F73" s="366"/>
      <c r="G73" s="366"/>
      <c r="H73" s="366"/>
      <c r="I73" s="366"/>
    </row>
    <row r="74" spans="3:9" ht="20" customHeight="1">
      <c r="C74" s="366"/>
      <c r="D74" s="366"/>
      <c r="E74" s="366"/>
      <c r="F74" s="366"/>
      <c r="G74" s="366"/>
      <c r="H74" s="366"/>
      <c r="I74" s="366"/>
    </row>
    <row r="75" spans="3:9" ht="20" customHeight="1">
      <c r="C75" s="366"/>
      <c r="D75" s="366"/>
      <c r="E75" s="366"/>
      <c r="F75" s="366"/>
      <c r="G75" s="366"/>
      <c r="H75" s="366"/>
      <c r="I75" s="366"/>
    </row>
    <row r="76" spans="3:9" ht="20" customHeight="1">
      <c r="C76" s="366"/>
      <c r="D76" s="366"/>
      <c r="E76" s="366"/>
      <c r="F76" s="366"/>
      <c r="G76" s="366"/>
      <c r="H76" s="366"/>
      <c r="I76" s="366"/>
    </row>
    <row r="77" spans="3:9" ht="20" customHeight="1">
      <c r="C77" s="366"/>
      <c r="D77" s="366"/>
      <c r="E77" s="366"/>
      <c r="F77" s="366"/>
      <c r="G77" s="366"/>
      <c r="H77" s="366"/>
      <c r="I77" s="366"/>
    </row>
    <row r="78" spans="3:9" ht="20" customHeight="1">
      <c r="C78" s="366"/>
      <c r="D78" s="366"/>
      <c r="E78" s="366"/>
      <c r="F78" s="366"/>
      <c r="G78" s="366"/>
      <c r="H78" s="366"/>
      <c r="I78" s="366"/>
    </row>
    <row r="79" spans="3:9" ht="20" customHeight="1">
      <c r="C79" s="366"/>
      <c r="D79" s="366"/>
      <c r="E79" s="366"/>
      <c r="F79" s="366"/>
      <c r="G79" s="366"/>
      <c r="H79" s="366"/>
      <c r="I79" s="366"/>
    </row>
    <row r="80" spans="3:9" ht="20" customHeight="1">
      <c r="C80" s="366"/>
      <c r="D80" s="366"/>
      <c r="E80" s="366"/>
      <c r="F80" s="366"/>
      <c r="G80" s="366"/>
      <c r="H80" s="366"/>
      <c r="I80" s="366"/>
    </row>
    <row r="81" spans="3:9" ht="20" customHeight="1">
      <c r="C81" s="366"/>
      <c r="D81" s="366"/>
      <c r="E81" s="366"/>
      <c r="F81" s="366"/>
      <c r="G81" s="366"/>
      <c r="H81" s="366"/>
      <c r="I81" s="366"/>
    </row>
    <row r="82" spans="3:9" ht="20" customHeight="1">
      <c r="C82" s="366"/>
      <c r="D82" s="366"/>
      <c r="E82" s="366"/>
      <c r="F82" s="366"/>
      <c r="G82" s="366"/>
      <c r="H82" s="366"/>
      <c r="I82" s="366"/>
    </row>
    <row r="83" spans="3:9" ht="20" customHeight="1">
      <c r="C83" s="366"/>
      <c r="D83" s="366"/>
      <c r="E83" s="366"/>
      <c r="F83" s="366"/>
      <c r="G83" s="366"/>
      <c r="H83" s="366"/>
      <c r="I83" s="366"/>
    </row>
    <row r="84" spans="3:9" ht="20" customHeight="1">
      <c r="C84" s="366"/>
      <c r="D84" s="366"/>
      <c r="E84" s="366"/>
      <c r="F84" s="366"/>
      <c r="G84" s="366"/>
      <c r="H84" s="366"/>
      <c r="I84" s="366"/>
    </row>
    <row r="85" spans="3:9" ht="20" customHeight="1">
      <c r="C85" s="366"/>
      <c r="D85" s="366"/>
      <c r="E85" s="366"/>
      <c r="F85" s="366"/>
      <c r="G85" s="366"/>
      <c r="H85" s="366"/>
      <c r="I85" s="366"/>
    </row>
    <row r="86" spans="3:9" ht="20" customHeight="1">
      <c r="C86" s="366"/>
      <c r="D86" s="366"/>
      <c r="E86" s="366"/>
      <c r="F86" s="366"/>
      <c r="G86" s="366"/>
      <c r="H86" s="366"/>
      <c r="I86" s="366"/>
    </row>
    <row r="87" spans="3:9" ht="20" customHeight="1">
      <c r="C87" s="366"/>
      <c r="D87" s="366"/>
      <c r="E87" s="366"/>
      <c r="F87" s="366"/>
      <c r="G87" s="366"/>
      <c r="H87" s="366"/>
      <c r="I87" s="366"/>
    </row>
    <row r="88" spans="3:9" ht="20" customHeight="1">
      <c r="C88" s="366"/>
      <c r="D88" s="366"/>
      <c r="E88" s="366"/>
      <c r="F88" s="366"/>
      <c r="G88" s="366"/>
      <c r="H88" s="366"/>
      <c r="I88" s="366"/>
    </row>
    <row r="89" spans="3:9" ht="20" customHeight="1">
      <c r="C89" s="366"/>
      <c r="D89" s="366"/>
      <c r="E89" s="366"/>
      <c r="F89" s="366"/>
      <c r="G89" s="366"/>
      <c r="H89" s="366"/>
      <c r="I89" s="366"/>
    </row>
    <row r="90" spans="3:9" ht="20" customHeight="1">
      <c r="C90" s="366"/>
      <c r="D90" s="366"/>
      <c r="E90" s="366"/>
      <c r="F90" s="366"/>
      <c r="G90" s="366"/>
      <c r="H90" s="366"/>
      <c r="I90" s="366"/>
    </row>
    <row r="91" spans="3:9" ht="20" customHeight="1">
      <c r="C91" s="366"/>
      <c r="D91" s="366"/>
      <c r="E91" s="366"/>
      <c r="F91" s="366"/>
      <c r="G91" s="366"/>
      <c r="H91" s="366"/>
      <c r="I91" s="366"/>
    </row>
    <row r="92" spans="3:9" ht="20" customHeight="1">
      <c r="C92" s="366"/>
      <c r="D92" s="366"/>
      <c r="E92" s="366"/>
      <c r="F92" s="366"/>
      <c r="G92" s="366"/>
      <c r="H92" s="366"/>
      <c r="I92" s="366"/>
    </row>
    <row r="93" spans="3:9" ht="20" customHeight="1">
      <c r="C93" s="366"/>
      <c r="D93" s="366"/>
      <c r="E93" s="366"/>
      <c r="F93" s="366"/>
      <c r="G93" s="366"/>
      <c r="H93" s="366"/>
      <c r="I93" s="366"/>
    </row>
    <row r="94" spans="3:9" ht="20" customHeight="1">
      <c r="C94" s="366"/>
      <c r="D94" s="366"/>
      <c r="E94" s="366"/>
      <c r="F94" s="366"/>
      <c r="G94" s="366"/>
      <c r="H94" s="366"/>
      <c r="I94" s="366"/>
    </row>
    <row r="95" spans="3:9" ht="20" customHeight="1">
      <c r="C95" s="366"/>
      <c r="D95" s="366"/>
      <c r="E95" s="366"/>
      <c r="F95" s="366"/>
      <c r="G95" s="366"/>
      <c r="H95" s="366"/>
      <c r="I95" s="366"/>
    </row>
    <row r="96" spans="3:9" ht="20" customHeight="1">
      <c r="C96" s="366"/>
      <c r="D96" s="366"/>
      <c r="E96" s="366"/>
      <c r="F96" s="366"/>
      <c r="G96" s="366"/>
      <c r="H96" s="366"/>
      <c r="I96" s="366"/>
    </row>
    <row r="97" spans="3:9" ht="20" customHeight="1">
      <c r="C97" s="366"/>
      <c r="D97" s="366"/>
      <c r="E97" s="366"/>
      <c r="F97" s="366"/>
      <c r="G97" s="366"/>
      <c r="H97" s="366"/>
      <c r="I97" s="366"/>
    </row>
    <row r="98" spans="3:9" ht="20" customHeight="1">
      <c r="C98" s="366"/>
      <c r="D98" s="366"/>
      <c r="E98" s="366"/>
      <c r="F98" s="366"/>
      <c r="G98" s="366"/>
      <c r="H98" s="366"/>
      <c r="I98" s="366"/>
    </row>
    <row r="99" spans="3:9" ht="20" customHeight="1">
      <c r="C99" s="366"/>
      <c r="D99" s="366"/>
      <c r="E99" s="366"/>
      <c r="F99" s="366"/>
      <c r="G99" s="366"/>
      <c r="H99" s="366"/>
      <c r="I99" s="366"/>
    </row>
    <row r="100" spans="3:9" ht="20" customHeight="1">
      <c r="C100" s="366"/>
      <c r="D100" s="366"/>
      <c r="E100" s="366"/>
      <c r="F100" s="366"/>
      <c r="G100" s="366"/>
      <c r="H100" s="366"/>
      <c r="I100" s="366"/>
    </row>
    <row r="101" spans="3:9" ht="20" customHeight="1">
      <c r="C101" s="366"/>
      <c r="D101" s="366"/>
      <c r="E101" s="366"/>
      <c r="F101" s="366"/>
      <c r="G101" s="366"/>
      <c r="H101" s="366"/>
      <c r="I101" s="366"/>
    </row>
    <row r="102" spans="3:9" ht="20" customHeight="1">
      <c r="C102" s="366"/>
      <c r="D102" s="366"/>
      <c r="E102" s="366"/>
      <c r="F102" s="366"/>
      <c r="G102" s="366"/>
      <c r="H102" s="366"/>
      <c r="I102" s="366"/>
    </row>
    <row r="103" spans="3:9" ht="20" customHeight="1">
      <c r="C103" s="366"/>
      <c r="D103" s="366"/>
      <c r="E103" s="366"/>
      <c r="F103" s="366"/>
      <c r="G103" s="366"/>
      <c r="H103" s="366"/>
      <c r="I103" s="366"/>
    </row>
    <row r="104" spans="3:9" ht="20" customHeight="1">
      <c r="C104" s="366"/>
      <c r="D104" s="366"/>
      <c r="E104" s="366"/>
      <c r="F104" s="366"/>
      <c r="G104" s="366"/>
      <c r="H104" s="366"/>
      <c r="I104" s="366"/>
    </row>
    <row r="105" spans="3:9" ht="20" customHeight="1">
      <c r="C105" s="366"/>
      <c r="D105" s="366"/>
      <c r="E105" s="366"/>
      <c r="F105" s="366"/>
      <c r="G105" s="366"/>
      <c r="H105" s="366"/>
      <c r="I105" s="366"/>
    </row>
    <row r="106" spans="3:9" ht="20" customHeight="1">
      <c r="C106" s="366"/>
      <c r="D106" s="366"/>
      <c r="E106" s="366"/>
      <c r="F106" s="366"/>
      <c r="G106" s="366"/>
      <c r="H106" s="366"/>
      <c r="I106" s="366"/>
    </row>
    <row r="107" spans="3:9" ht="20" customHeight="1">
      <c r="C107" s="366"/>
      <c r="D107" s="366"/>
      <c r="E107" s="366"/>
      <c r="F107" s="366"/>
      <c r="G107" s="366"/>
      <c r="H107" s="366"/>
      <c r="I107" s="366"/>
    </row>
    <row r="108" spans="3:9" ht="20" customHeight="1">
      <c r="C108" s="366"/>
      <c r="D108" s="366"/>
      <c r="E108" s="366"/>
      <c r="F108" s="366"/>
      <c r="G108" s="366"/>
      <c r="H108" s="366"/>
      <c r="I108" s="366"/>
    </row>
  </sheetData>
  <hyperlinks>
    <hyperlink ref="A2" location="Summary!A1" display=" " xr:uid="{B0830660-07F5-46AE-810D-4050E807326E}"/>
  </hyperlinks>
  <pageMargins left="0.75000000000000011" right="0.75000000000000011" top="1" bottom="1" header="0.5" footer="0.5"/>
  <pageSetup paperSize="9" scale="59" orientation="portrait" r:id="rId1"/>
  <headerFooter>
    <oddFooter>&amp;L&amp;1#&amp;"Calibri"&amp;10&amp;K000000TOTAL Classification: Restricted Distribution TOTAL -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D89F-A06E-4D57-9EF3-C0281453DAC0}">
  <sheetPr>
    <tabColor rgb="FF285AFF"/>
    <pageSetUpPr fitToPage="1"/>
  </sheetPr>
  <dimension ref="A2:G57"/>
  <sheetViews>
    <sheetView showGridLines="0" zoomScale="180" zoomScaleNormal="180" zoomScaleSheetLayoutView="100" zoomScalePageLayoutView="180" workbookViewId="0">
      <pane ySplit="5" topLeftCell="A36" activePane="bottomLeft" state="frozen"/>
      <selection activeCell="B47" sqref="B47"/>
      <selection pane="bottomLeft"/>
    </sheetView>
  </sheetViews>
  <sheetFormatPr baseColWidth="10" defaultColWidth="5.5" defaultRowHeight="20" customHeight="1"/>
  <cols>
    <col min="1" max="1" width="5.5" style="366"/>
    <col min="2" max="2" width="46.1640625" style="366" customWidth="1"/>
    <col min="3" max="7" width="12" style="366" customWidth="1"/>
    <col min="8" max="11" width="5.5" style="366"/>
    <col min="12" max="12" width="10.33203125" style="366" customWidth="1"/>
    <col min="13" max="13" width="0" style="366" hidden="1" customWidth="1"/>
    <col min="14" max="16384" width="5.5" style="366"/>
  </cols>
  <sheetData>
    <row r="2" spans="1:7" ht="20" customHeight="1">
      <c r="A2" s="21" t="s">
        <v>14</v>
      </c>
      <c r="B2" s="37" t="s">
        <v>262</v>
      </c>
      <c r="C2" s="37"/>
      <c r="D2" s="37"/>
      <c r="E2" s="37"/>
      <c r="F2" s="37"/>
      <c r="G2" s="37"/>
    </row>
    <row r="4" spans="1:7" ht="20" customHeight="1">
      <c r="B4" s="138" t="s">
        <v>40</v>
      </c>
      <c r="C4" s="3"/>
      <c r="D4" s="3"/>
      <c r="E4" s="3"/>
      <c r="F4" s="3"/>
    </row>
    <row r="5" spans="1:7" ht="20" customHeight="1">
      <c r="B5" s="971" t="s">
        <v>9</v>
      </c>
      <c r="C5" s="972">
        <v>2020</v>
      </c>
      <c r="D5" s="973">
        <v>2019</v>
      </c>
      <c r="E5" s="973">
        <v>2018</v>
      </c>
      <c r="F5" s="973">
        <v>2017</v>
      </c>
      <c r="G5" s="973">
        <v>2016</v>
      </c>
    </row>
    <row r="6" spans="1:7" ht="20" customHeight="1">
      <c r="B6" s="12" t="s">
        <v>46</v>
      </c>
      <c r="C6" s="12"/>
      <c r="D6" s="838"/>
      <c r="E6" s="838"/>
      <c r="F6" s="12"/>
      <c r="G6" s="203"/>
    </row>
    <row r="7" spans="1:7" ht="20" customHeight="1">
      <c r="B7" s="14" t="s">
        <v>181</v>
      </c>
      <c r="C7" s="828"/>
      <c r="D7" s="482"/>
      <c r="E7" s="829"/>
      <c r="F7" s="482"/>
      <c r="G7" s="839"/>
    </row>
    <row r="8" spans="1:7" ht="20" customHeight="1">
      <c r="B8" s="38" t="s">
        <v>152</v>
      </c>
      <c r="C8" s="173">
        <v>33528</v>
      </c>
      <c r="D8" s="374">
        <v>33178</v>
      </c>
      <c r="E8" s="374">
        <v>28922</v>
      </c>
      <c r="F8" s="449">
        <v>14587</v>
      </c>
      <c r="G8" s="517">
        <v>15362</v>
      </c>
    </row>
    <row r="9" spans="1:7" ht="20" customHeight="1">
      <c r="B9" s="38" t="s">
        <v>47</v>
      </c>
      <c r="C9" s="173">
        <v>108335</v>
      </c>
      <c r="D9" s="374">
        <v>116408</v>
      </c>
      <c r="E9" s="374">
        <v>113324</v>
      </c>
      <c r="F9" s="449">
        <v>109397</v>
      </c>
      <c r="G9" s="517">
        <v>111971</v>
      </c>
    </row>
    <row r="10" spans="1:7" ht="20" customHeight="1">
      <c r="B10" s="38" t="s">
        <v>48</v>
      </c>
      <c r="C10" s="173">
        <v>27976</v>
      </c>
      <c r="D10" s="374">
        <v>27122</v>
      </c>
      <c r="E10" s="374">
        <v>23444</v>
      </c>
      <c r="F10" s="449">
        <v>22103</v>
      </c>
      <c r="G10" s="517">
        <v>20576</v>
      </c>
    </row>
    <row r="11" spans="1:7" ht="20" customHeight="1">
      <c r="B11" s="38" t="s">
        <v>49</v>
      </c>
      <c r="C11" s="173">
        <v>2007</v>
      </c>
      <c r="D11" s="374">
        <v>1778</v>
      </c>
      <c r="E11" s="374">
        <v>1421</v>
      </c>
      <c r="F11" s="449">
        <v>1726.9999999999995</v>
      </c>
      <c r="G11" s="517">
        <v>1133</v>
      </c>
    </row>
    <row r="12" spans="1:7" ht="20" customHeight="1">
      <c r="B12" s="38" t="s">
        <v>197</v>
      </c>
      <c r="C12" s="173">
        <v>4781</v>
      </c>
      <c r="D12" s="374">
        <v>912</v>
      </c>
      <c r="E12" s="374">
        <v>680</v>
      </c>
      <c r="F12" s="449">
        <v>679</v>
      </c>
      <c r="G12" s="517">
        <v>908</v>
      </c>
    </row>
    <row r="13" spans="1:7" ht="20" customHeight="1">
      <c r="B13" s="38" t="s">
        <v>41</v>
      </c>
      <c r="C13" s="173">
        <v>7016</v>
      </c>
      <c r="D13" s="374">
        <v>6216</v>
      </c>
      <c r="E13" s="374">
        <v>6663</v>
      </c>
      <c r="F13" s="449">
        <v>5206</v>
      </c>
      <c r="G13" s="517">
        <v>4368</v>
      </c>
    </row>
    <row r="14" spans="1:7" ht="20" customHeight="1">
      <c r="B14" s="171" t="s">
        <v>50</v>
      </c>
      <c r="C14" s="174">
        <v>2810</v>
      </c>
      <c r="D14" s="168">
        <v>2415</v>
      </c>
      <c r="E14" s="168">
        <v>2509</v>
      </c>
      <c r="F14" s="840">
        <v>3984</v>
      </c>
      <c r="G14" s="841">
        <v>4143</v>
      </c>
    </row>
    <row r="15" spans="1:7" ht="20" customHeight="1">
      <c r="B15" s="204" t="s">
        <v>51</v>
      </c>
      <c r="C15" s="842">
        <v>186453</v>
      </c>
      <c r="D15" s="834">
        <v>188029</v>
      </c>
      <c r="E15" s="834">
        <v>176963</v>
      </c>
      <c r="F15" s="834">
        <v>157683</v>
      </c>
      <c r="G15" s="843">
        <v>158461</v>
      </c>
    </row>
    <row r="16" spans="1:7" ht="20" customHeight="1">
      <c r="B16" s="14" t="s">
        <v>52</v>
      </c>
      <c r="C16" s="815"/>
      <c r="D16" s="351"/>
      <c r="E16" s="351"/>
      <c r="F16" s="449"/>
      <c r="G16" s="517"/>
    </row>
    <row r="17" spans="2:7" ht="20" customHeight="1">
      <c r="B17" s="38" t="s">
        <v>153</v>
      </c>
      <c r="C17" s="173">
        <v>14730</v>
      </c>
      <c r="D17" s="374">
        <v>17132</v>
      </c>
      <c r="E17" s="374">
        <v>14880</v>
      </c>
      <c r="F17" s="449">
        <v>16520.000000000004</v>
      </c>
      <c r="G17" s="517">
        <v>15247</v>
      </c>
    </row>
    <row r="18" spans="2:7" ht="20" customHeight="1">
      <c r="B18" s="38" t="s">
        <v>53</v>
      </c>
      <c r="C18" s="173">
        <v>14068</v>
      </c>
      <c r="D18" s="374">
        <v>18488</v>
      </c>
      <c r="E18" s="374">
        <v>17270</v>
      </c>
      <c r="F18" s="449">
        <v>14893</v>
      </c>
      <c r="G18" s="517">
        <v>12213</v>
      </c>
    </row>
    <row r="19" spans="2:7" ht="20" customHeight="1">
      <c r="B19" s="38" t="s">
        <v>54</v>
      </c>
      <c r="C19" s="173">
        <v>13428</v>
      </c>
      <c r="D19" s="374">
        <v>17013</v>
      </c>
      <c r="E19" s="374">
        <v>14724</v>
      </c>
      <c r="F19" s="449">
        <v>14210</v>
      </c>
      <c r="G19" s="517">
        <v>14835</v>
      </c>
    </row>
    <row r="20" spans="2:7" ht="20" customHeight="1">
      <c r="B20" s="38" t="s">
        <v>55</v>
      </c>
      <c r="C20" s="173">
        <v>4630</v>
      </c>
      <c r="D20" s="374">
        <v>3992</v>
      </c>
      <c r="E20" s="374">
        <v>3654</v>
      </c>
      <c r="F20" s="449">
        <v>3393</v>
      </c>
      <c r="G20" s="517">
        <v>4548</v>
      </c>
    </row>
    <row r="21" spans="2:7" ht="20" customHeight="1">
      <c r="B21" s="38" t="s">
        <v>56</v>
      </c>
      <c r="C21" s="173">
        <v>31268</v>
      </c>
      <c r="D21" s="374">
        <v>27352</v>
      </c>
      <c r="E21" s="374">
        <v>27907</v>
      </c>
      <c r="F21" s="449">
        <v>33185</v>
      </c>
      <c r="G21" s="517">
        <v>24597</v>
      </c>
    </row>
    <row r="22" spans="2:7" ht="20" customHeight="1">
      <c r="B22" s="171" t="s">
        <v>57</v>
      </c>
      <c r="C22" s="174" t="s">
        <v>281</v>
      </c>
      <c r="D22" s="168" t="s">
        <v>282</v>
      </c>
      <c r="E22" s="168" t="s">
        <v>283</v>
      </c>
      <c r="F22" s="840" t="s">
        <v>284</v>
      </c>
      <c r="G22" s="841" t="s">
        <v>285</v>
      </c>
    </row>
    <row r="23" spans="2:7" ht="20" customHeight="1">
      <c r="B23" s="204" t="s">
        <v>58</v>
      </c>
      <c r="C23" s="842">
        <v>79679</v>
      </c>
      <c r="D23" s="834">
        <v>85265</v>
      </c>
      <c r="E23" s="834">
        <v>79799</v>
      </c>
      <c r="F23" s="834">
        <v>84948</v>
      </c>
      <c r="G23" s="843">
        <v>72517</v>
      </c>
    </row>
    <row r="24" spans="2:7" ht="20" customHeight="1">
      <c r="B24" s="205" t="s">
        <v>141</v>
      </c>
      <c r="C24" s="176">
        <v>266132</v>
      </c>
      <c r="D24" s="206">
        <v>273294</v>
      </c>
      <c r="E24" s="206">
        <v>256762</v>
      </c>
      <c r="F24" s="206">
        <v>242631</v>
      </c>
      <c r="G24" s="207">
        <v>230978</v>
      </c>
    </row>
    <row r="25" spans="2:7" ht="20" customHeight="1">
      <c r="B25" s="12" t="s">
        <v>166</v>
      </c>
      <c r="C25" s="844"/>
      <c r="D25" s="844"/>
      <c r="E25" s="844"/>
      <c r="F25" s="845"/>
      <c r="G25" s="11"/>
    </row>
    <row r="26" spans="2:7" ht="20" customHeight="1">
      <c r="B26" s="14" t="s">
        <v>167</v>
      </c>
      <c r="C26" s="147"/>
      <c r="D26" s="351"/>
      <c r="E26" s="351"/>
      <c r="F26" s="449"/>
      <c r="G26" s="517"/>
    </row>
    <row r="27" spans="2:7" ht="20" customHeight="1">
      <c r="B27" s="38" t="s">
        <v>154</v>
      </c>
      <c r="C27" s="173">
        <v>8267</v>
      </c>
      <c r="D27" s="374">
        <v>8123</v>
      </c>
      <c r="E27" s="374">
        <v>8227</v>
      </c>
      <c r="F27" s="449">
        <v>7882</v>
      </c>
      <c r="G27" s="517">
        <v>7604</v>
      </c>
    </row>
    <row r="28" spans="2:7" ht="20" customHeight="1">
      <c r="B28" s="38" t="s">
        <v>59</v>
      </c>
      <c r="C28" s="173">
        <v>107078</v>
      </c>
      <c r="D28" s="374">
        <v>121170</v>
      </c>
      <c r="E28" s="374">
        <v>120569</v>
      </c>
      <c r="F28" s="449">
        <v>112040</v>
      </c>
      <c r="G28" s="517">
        <v>105547</v>
      </c>
    </row>
    <row r="29" spans="2:7" ht="20" customHeight="1">
      <c r="B29" s="38" t="s">
        <v>60</v>
      </c>
      <c r="C29" s="173">
        <v>-10256</v>
      </c>
      <c r="D29" s="374">
        <v>-11503</v>
      </c>
      <c r="E29" s="374">
        <v>-11313</v>
      </c>
      <c r="F29" s="449">
        <v>-7907.9999999999991</v>
      </c>
      <c r="G29" s="517">
        <v>-13871</v>
      </c>
    </row>
    <row r="30" spans="2:7" ht="20" customHeight="1">
      <c r="B30" s="171" t="s">
        <v>61</v>
      </c>
      <c r="C30" s="174">
        <v>-1387</v>
      </c>
      <c r="D30" s="168">
        <v>-1012</v>
      </c>
      <c r="E30" s="168">
        <v>-1843</v>
      </c>
      <c r="F30" s="840">
        <v>-458</v>
      </c>
      <c r="G30" s="841">
        <v>-600</v>
      </c>
    </row>
    <row r="31" spans="2:7" ht="20" customHeight="1">
      <c r="B31" s="204" t="s">
        <v>142</v>
      </c>
      <c r="C31" s="842">
        <v>103702</v>
      </c>
      <c r="D31" s="834">
        <v>116778</v>
      </c>
      <c r="E31" s="834">
        <v>115640</v>
      </c>
      <c r="F31" s="834">
        <v>111556</v>
      </c>
      <c r="G31" s="843">
        <v>98680</v>
      </c>
    </row>
    <row r="32" spans="2:7" ht="20" customHeight="1">
      <c r="B32" s="171" t="s">
        <v>73</v>
      </c>
      <c r="C32" s="175">
        <v>2383</v>
      </c>
      <c r="D32" s="168">
        <v>2527</v>
      </c>
      <c r="E32" s="168">
        <v>2474</v>
      </c>
      <c r="F32" s="840">
        <v>2481</v>
      </c>
      <c r="G32" s="841">
        <v>2894</v>
      </c>
    </row>
    <row r="33" spans="2:7" ht="20" customHeight="1">
      <c r="B33" s="204" t="s">
        <v>143</v>
      </c>
      <c r="C33" s="842">
        <v>106085</v>
      </c>
      <c r="D33" s="834">
        <v>119305</v>
      </c>
      <c r="E33" s="834">
        <v>118114</v>
      </c>
      <c r="F33" s="834">
        <v>114037</v>
      </c>
      <c r="G33" s="843">
        <v>101574</v>
      </c>
    </row>
    <row r="34" spans="2:7" ht="20" customHeight="1">
      <c r="B34" s="14" t="s">
        <v>62</v>
      </c>
      <c r="C34" s="815"/>
      <c r="D34" s="830"/>
      <c r="E34" s="830"/>
      <c r="F34" s="449"/>
      <c r="G34" s="517"/>
    </row>
    <row r="35" spans="2:7" ht="20" customHeight="1">
      <c r="B35" s="38" t="s">
        <v>41</v>
      </c>
      <c r="C35" s="173">
        <v>10326</v>
      </c>
      <c r="D35" s="374">
        <v>11858</v>
      </c>
      <c r="E35" s="374">
        <v>11490</v>
      </c>
      <c r="F35" s="449">
        <v>10828</v>
      </c>
      <c r="G35" s="517">
        <v>11060</v>
      </c>
    </row>
    <row r="36" spans="2:7" ht="20" customHeight="1">
      <c r="B36" s="38" t="s">
        <v>63</v>
      </c>
      <c r="C36" s="173">
        <v>3917</v>
      </c>
      <c r="D36" s="374">
        <v>3501</v>
      </c>
      <c r="E36" s="374">
        <v>3363</v>
      </c>
      <c r="F36" s="449">
        <v>3735.0000000000005</v>
      </c>
      <c r="G36" s="517">
        <v>3746</v>
      </c>
    </row>
    <row r="37" spans="2:7" ht="20" customHeight="1">
      <c r="B37" s="38" t="s">
        <v>64</v>
      </c>
      <c r="C37" s="173">
        <v>20925</v>
      </c>
      <c r="D37" s="374">
        <v>20613</v>
      </c>
      <c r="E37" s="374">
        <v>21432</v>
      </c>
      <c r="F37" s="449">
        <v>15986</v>
      </c>
      <c r="G37" s="517">
        <v>16846</v>
      </c>
    </row>
    <row r="38" spans="2:7" ht="20" customHeight="1">
      <c r="B38" s="171" t="s">
        <v>65</v>
      </c>
      <c r="C38" s="174">
        <v>60203</v>
      </c>
      <c r="D38" s="168">
        <v>47773</v>
      </c>
      <c r="E38" s="168">
        <v>40129</v>
      </c>
      <c r="F38" s="840">
        <v>41340</v>
      </c>
      <c r="G38" s="841">
        <v>43067</v>
      </c>
    </row>
    <row r="39" spans="2:7" ht="20" customHeight="1">
      <c r="B39" s="204" t="s">
        <v>66</v>
      </c>
      <c r="C39" s="842">
        <v>95371</v>
      </c>
      <c r="D39" s="834">
        <v>83745</v>
      </c>
      <c r="E39" s="834">
        <v>76414</v>
      </c>
      <c r="F39" s="834">
        <v>71889</v>
      </c>
      <c r="G39" s="843">
        <v>74719</v>
      </c>
    </row>
    <row r="40" spans="2:7" ht="20" customHeight="1">
      <c r="B40" s="14" t="s">
        <v>67</v>
      </c>
      <c r="C40" s="815"/>
      <c r="D40" s="830"/>
      <c r="E40" s="830"/>
      <c r="F40" s="449"/>
      <c r="G40" s="517"/>
    </row>
    <row r="41" spans="2:7" ht="20" customHeight="1">
      <c r="B41" s="38" t="s">
        <v>68</v>
      </c>
      <c r="C41" s="173">
        <v>23574</v>
      </c>
      <c r="D41" s="374">
        <v>28394</v>
      </c>
      <c r="E41" s="374">
        <v>26134</v>
      </c>
      <c r="F41" s="449">
        <v>26479</v>
      </c>
      <c r="G41" s="517">
        <v>23227</v>
      </c>
    </row>
    <row r="42" spans="2:7" ht="20" customHeight="1">
      <c r="B42" s="38" t="s">
        <v>69</v>
      </c>
      <c r="C42" s="173">
        <v>22465</v>
      </c>
      <c r="D42" s="374">
        <v>25749</v>
      </c>
      <c r="E42" s="374">
        <v>22246</v>
      </c>
      <c r="F42" s="449">
        <v>17779</v>
      </c>
      <c r="G42" s="517">
        <v>16720</v>
      </c>
    </row>
    <row r="43" spans="2:7" ht="20" customHeight="1">
      <c r="B43" s="38" t="s">
        <v>70</v>
      </c>
      <c r="C43" s="173">
        <v>17099</v>
      </c>
      <c r="D43" s="374">
        <v>14819</v>
      </c>
      <c r="E43" s="374">
        <v>13306</v>
      </c>
      <c r="F43" s="449">
        <v>11096</v>
      </c>
      <c r="G43" s="517">
        <v>13920</v>
      </c>
    </row>
    <row r="44" spans="2:7" ht="20" customHeight="1">
      <c r="B44" s="38" t="s">
        <v>71</v>
      </c>
      <c r="C44" s="173">
        <v>203</v>
      </c>
      <c r="D44" s="374">
        <v>487</v>
      </c>
      <c r="E44" s="374">
        <v>478</v>
      </c>
      <c r="F44" s="449">
        <v>245</v>
      </c>
      <c r="G44" s="517">
        <v>327</v>
      </c>
    </row>
    <row r="45" spans="2:7" ht="27.75" customHeight="1">
      <c r="B45" s="208" t="s">
        <v>192</v>
      </c>
      <c r="C45" s="174" t="s">
        <v>286</v>
      </c>
      <c r="D45" s="168" t="s">
        <v>287</v>
      </c>
      <c r="E45" s="168" t="s">
        <v>288</v>
      </c>
      <c r="F45" s="840" t="s">
        <v>289</v>
      </c>
      <c r="G45" s="841" t="s">
        <v>290</v>
      </c>
    </row>
    <row r="46" spans="2:7" ht="20" customHeight="1">
      <c r="B46" s="988" t="s">
        <v>72</v>
      </c>
      <c r="C46" s="989">
        <v>64676</v>
      </c>
      <c r="D46" s="986">
        <v>70244</v>
      </c>
      <c r="E46" s="986">
        <v>62234</v>
      </c>
      <c r="F46" s="986">
        <v>56705</v>
      </c>
      <c r="G46" s="986">
        <v>54685</v>
      </c>
    </row>
    <row r="47" spans="2:7" ht="20" customHeight="1">
      <c r="B47" s="990" t="s">
        <v>193</v>
      </c>
      <c r="C47" s="975">
        <v>266132</v>
      </c>
      <c r="D47" s="991">
        <v>273294</v>
      </c>
      <c r="E47" s="991">
        <v>256762</v>
      </c>
      <c r="F47" s="991">
        <v>242631</v>
      </c>
      <c r="G47" s="991">
        <v>230978</v>
      </c>
    </row>
    <row r="49" spans="2:7" ht="236.25" customHeight="1">
      <c r="B49" s="1583" t="s">
        <v>1159</v>
      </c>
      <c r="C49" s="1583"/>
      <c r="D49" s="1583"/>
      <c r="E49" s="1583"/>
      <c r="F49" s="1583"/>
      <c r="G49" s="1583"/>
    </row>
    <row r="50" spans="2:7" ht="22.5" customHeight="1">
      <c r="B50" s="1584"/>
      <c r="C50" s="1584"/>
      <c r="D50" s="1584"/>
      <c r="E50" s="1584"/>
      <c r="F50" s="1584"/>
      <c r="G50" s="1584"/>
    </row>
    <row r="51" spans="2:7" ht="23.25" customHeight="1">
      <c r="B51" s="1584"/>
      <c r="C51" s="1584"/>
      <c r="D51" s="1584"/>
      <c r="E51" s="1584"/>
      <c r="F51" s="1584"/>
      <c r="G51" s="1584"/>
    </row>
    <row r="52" spans="2:7" ht="13.5" customHeight="1">
      <c r="B52" s="1582"/>
      <c r="C52" s="1582"/>
      <c r="D52" s="1582"/>
      <c r="E52" s="1582"/>
      <c r="F52" s="1582"/>
      <c r="G52" s="1582"/>
    </row>
    <row r="53" spans="2:7" ht="12" customHeight="1">
      <c r="B53" s="1582"/>
      <c r="C53" s="1582"/>
      <c r="D53" s="1582"/>
      <c r="E53" s="1582"/>
      <c r="F53" s="1582"/>
      <c r="G53" s="1582"/>
    </row>
    <row r="54" spans="2:7" ht="16">
      <c r="B54" s="1582"/>
      <c r="C54" s="1582"/>
      <c r="D54" s="1582"/>
      <c r="E54" s="1582"/>
      <c r="F54" s="1582"/>
      <c r="G54" s="1582"/>
    </row>
    <row r="55" spans="2:7" ht="12.75" customHeight="1">
      <c r="B55" s="1582"/>
      <c r="C55" s="1582"/>
      <c r="D55" s="1582"/>
      <c r="E55" s="1582"/>
      <c r="F55" s="1582"/>
      <c r="G55" s="1582"/>
    </row>
    <row r="56" spans="2:7" ht="26.25" customHeight="1">
      <c r="B56" s="1582"/>
      <c r="C56" s="1582"/>
      <c r="D56" s="1582"/>
      <c r="E56" s="1582"/>
      <c r="F56" s="1582"/>
      <c r="G56" s="1582"/>
    </row>
    <row r="57" spans="2:7" ht="36.75" customHeight="1">
      <c r="B57" s="1582"/>
      <c r="C57" s="1582"/>
      <c r="D57" s="1582"/>
      <c r="E57" s="1582"/>
      <c r="F57" s="1582"/>
      <c r="G57" s="1582"/>
    </row>
  </sheetData>
  <mergeCells count="9">
    <mergeCell ref="B55:G55"/>
    <mergeCell ref="B56:G56"/>
    <mergeCell ref="B57:G57"/>
    <mergeCell ref="B49:G49"/>
    <mergeCell ref="B50:G50"/>
    <mergeCell ref="B51:G51"/>
    <mergeCell ref="B52:G52"/>
    <mergeCell ref="B53:G53"/>
    <mergeCell ref="B54:G54"/>
  </mergeCells>
  <hyperlinks>
    <hyperlink ref="A2" location="Summary!A1" display=" " xr:uid="{58DB73BF-6A10-4BAF-8E0D-9D942E053CE6}"/>
  </hyperlinks>
  <pageMargins left="0.17" right="0.17" top="0.63" bottom="0.77" header="0.5" footer="0.5"/>
  <pageSetup paperSize="9" scale="66" orientation="portrait" r:id="rId1"/>
  <headerFooter>
    <oddFooter>&amp;L&amp;1#&amp;"Calibri"&amp;10&amp;K000000TOTAL Classification: Restricted Distribution TOTAL - All rights reserved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C56F-18FB-4B0A-9BA8-F473810811C0}">
  <sheetPr>
    <tabColor rgb="FF285AFF"/>
    <pageSetUpPr fitToPage="1"/>
  </sheetPr>
  <dimension ref="A2:K27"/>
  <sheetViews>
    <sheetView showGridLines="0" zoomScale="170" zoomScaleNormal="170" zoomScaleSheetLayoutView="100" zoomScalePageLayoutView="170" workbookViewId="0"/>
  </sheetViews>
  <sheetFormatPr baseColWidth="10" defaultColWidth="11" defaultRowHeight="20" customHeight="1"/>
  <cols>
    <col min="1" max="1" width="5.5" style="366" customWidth="1"/>
    <col min="2" max="2" width="46.1640625" style="366" customWidth="1"/>
    <col min="3" max="6" width="12" style="366" customWidth="1"/>
    <col min="7" max="7" width="12" style="202" customWidth="1"/>
    <col min="8" max="8" width="5.5" style="202" customWidth="1"/>
    <col min="9" max="10" width="11" style="202"/>
    <col min="11" max="11" width="10.33203125" style="202" customWidth="1"/>
    <col min="12" max="12" width="0" style="366" hidden="1" customWidth="1"/>
    <col min="13" max="16384" width="11" style="366"/>
  </cols>
  <sheetData>
    <row r="2" spans="1:11" ht="20" customHeight="1">
      <c r="A2" s="21" t="s">
        <v>14</v>
      </c>
      <c r="B2" s="37" t="s">
        <v>263</v>
      </c>
      <c r="C2" s="37"/>
      <c r="D2" s="37"/>
      <c r="E2" s="37"/>
      <c r="G2" s="846"/>
    </row>
    <row r="3" spans="1:11" ht="20" customHeight="1">
      <c r="B3" s="22"/>
      <c r="C3" s="22"/>
      <c r="D3" s="22"/>
      <c r="E3" s="22"/>
      <c r="F3" s="22"/>
    </row>
    <row r="4" spans="1:11" ht="20" customHeight="1">
      <c r="B4" s="138" t="s">
        <v>40</v>
      </c>
      <c r="C4" s="773"/>
      <c r="D4" s="773"/>
      <c r="E4" s="773"/>
      <c r="F4" s="773"/>
      <c r="G4" s="775"/>
      <c r="H4" s="366"/>
      <c r="I4" s="366"/>
      <c r="J4" s="366"/>
      <c r="K4" s="366"/>
    </row>
    <row r="5" spans="1:11" ht="20" customHeight="1">
      <c r="B5" s="971" t="s">
        <v>9</v>
      </c>
      <c r="C5" s="992">
        <v>2020</v>
      </c>
      <c r="D5" s="957">
        <v>2019</v>
      </c>
      <c r="E5" s="957">
        <v>2018</v>
      </c>
      <c r="F5" s="957">
        <v>2017</v>
      </c>
      <c r="G5" s="977">
        <v>2016</v>
      </c>
      <c r="H5" s="366"/>
      <c r="I5" s="366"/>
      <c r="J5" s="366"/>
      <c r="K5" s="366"/>
    </row>
    <row r="6" spans="1:11" ht="20" customHeight="1">
      <c r="B6" s="209" t="s">
        <v>221</v>
      </c>
      <c r="C6" s="847">
        <v>89207</v>
      </c>
      <c r="D6" s="831">
        <v>98894</v>
      </c>
      <c r="E6" s="831">
        <v>100997</v>
      </c>
      <c r="F6" s="831"/>
      <c r="G6" s="167"/>
      <c r="H6" s="165"/>
      <c r="I6" s="366"/>
      <c r="J6" s="366"/>
      <c r="K6" s="366"/>
    </row>
    <row r="7" spans="1:11" ht="20" customHeight="1">
      <c r="B7" s="38" t="s">
        <v>74</v>
      </c>
      <c r="C7" s="833">
        <v>70010</v>
      </c>
      <c r="D7" s="374">
        <v>79382</v>
      </c>
      <c r="E7" s="374">
        <v>81709</v>
      </c>
      <c r="F7" s="374"/>
      <c r="G7" s="374"/>
      <c r="H7" s="366"/>
      <c r="I7" s="366"/>
      <c r="J7" s="366"/>
      <c r="K7" s="366"/>
    </row>
    <row r="8" spans="1:11" ht="20" customHeight="1">
      <c r="B8" s="177" t="s">
        <v>75</v>
      </c>
      <c r="C8" s="210">
        <v>19197</v>
      </c>
      <c r="D8" s="211">
        <v>19512</v>
      </c>
      <c r="E8" s="211">
        <v>19288</v>
      </c>
      <c r="F8" s="211"/>
      <c r="G8" s="211"/>
      <c r="H8" s="366"/>
      <c r="I8" s="366"/>
      <c r="J8" s="366"/>
      <c r="K8" s="366"/>
    </row>
    <row r="9" spans="1:11" ht="20" customHeight="1">
      <c r="B9" s="212" t="s">
        <v>237</v>
      </c>
      <c r="C9" s="848">
        <v>30704</v>
      </c>
      <c r="D9" s="849">
        <v>29597</v>
      </c>
      <c r="E9" s="850">
        <v>24023</v>
      </c>
      <c r="F9" s="849"/>
      <c r="G9" s="851"/>
      <c r="H9" s="165"/>
      <c r="I9" s="366"/>
      <c r="J9" s="366"/>
      <c r="K9" s="366"/>
    </row>
    <row r="10" spans="1:11" ht="20" customHeight="1">
      <c r="B10" s="38" t="s">
        <v>74</v>
      </c>
      <c r="C10" s="833">
        <v>18446</v>
      </c>
      <c r="D10" s="374">
        <v>17945</v>
      </c>
      <c r="E10" s="374">
        <v>16015</v>
      </c>
      <c r="F10" s="374"/>
      <c r="G10" s="374"/>
      <c r="H10" s="366"/>
      <c r="I10" s="366"/>
      <c r="J10" s="366"/>
      <c r="K10" s="366"/>
    </row>
    <row r="11" spans="1:11" ht="20" customHeight="1">
      <c r="B11" s="177" t="s">
        <v>75</v>
      </c>
      <c r="C11" s="210">
        <v>12258</v>
      </c>
      <c r="D11" s="211">
        <v>11652</v>
      </c>
      <c r="E11" s="211">
        <v>8008</v>
      </c>
      <c r="F11" s="211"/>
      <c r="G11" s="211"/>
      <c r="H11" s="366"/>
      <c r="I11" s="366"/>
      <c r="J11" s="366"/>
      <c r="K11" s="366"/>
    </row>
    <row r="12" spans="1:11" ht="20" customHeight="1">
      <c r="B12" s="852" t="s">
        <v>74</v>
      </c>
      <c r="C12" s="213">
        <v>88456</v>
      </c>
      <c r="D12" s="214">
        <v>97327</v>
      </c>
      <c r="E12" s="214">
        <v>97724</v>
      </c>
      <c r="F12" s="214">
        <v>93461</v>
      </c>
      <c r="G12" s="214">
        <v>98389</v>
      </c>
      <c r="H12" s="366"/>
      <c r="I12" s="366"/>
      <c r="J12" s="366"/>
      <c r="K12" s="366"/>
    </row>
    <row r="13" spans="1:11" ht="20" customHeight="1">
      <c r="B13" s="360" t="s">
        <v>75</v>
      </c>
      <c r="C13" s="210">
        <v>31455</v>
      </c>
      <c r="D13" s="211">
        <v>31164</v>
      </c>
      <c r="E13" s="211">
        <v>27296</v>
      </c>
      <c r="F13" s="211">
        <v>13051</v>
      </c>
      <c r="G13" s="211">
        <v>14062</v>
      </c>
      <c r="H13" s="366"/>
      <c r="I13" s="366"/>
      <c r="J13" s="366"/>
      <c r="K13" s="366"/>
    </row>
    <row r="14" spans="1:11" ht="20" customHeight="1">
      <c r="B14" s="853" t="s">
        <v>238</v>
      </c>
      <c r="C14" s="854">
        <v>119911</v>
      </c>
      <c r="D14" s="855">
        <v>128491</v>
      </c>
      <c r="E14" s="856">
        <v>125020</v>
      </c>
      <c r="F14" s="855">
        <v>106512</v>
      </c>
      <c r="G14" s="857">
        <v>112451</v>
      </c>
      <c r="H14" s="366"/>
      <c r="I14" s="366"/>
      <c r="J14" s="366"/>
      <c r="K14" s="366"/>
    </row>
    <row r="15" spans="1:11" ht="20" customHeight="1">
      <c r="B15" s="215" t="s">
        <v>136</v>
      </c>
      <c r="C15" s="848">
        <v>12486</v>
      </c>
      <c r="D15" s="849">
        <v>12196</v>
      </c>
      <c r="E15" s="850">
        <v>10493</v>
      </c>
      <c r="F15" s="849">
        <v>10820</v>
      </c>
      <c r="G15" s="851">
        <v>9293</v>
      </c>
      <c r="I15" s="366"/>
      <c r="J15" s="366"/>
      <c r="K15" s="366"/>
    </row>
    <row r="16" spans="1:11" ht="20" customHeight="1">
      <c r="B16" s="38" t="s">
        <v>74</v>
      </c>
      <c r="C16" s="833">
        <v>11570</v>
      </c>
      <c r="D16" s="450">
        <v>11335</v>
      </c>
      <c r="E16" s="374">
        <v>9869</v>
      </c>
      <c r="F16" s="450">
        <v>10150</v>
      </c>
      <c r="G16" s="164">
        <v>8661</v>
      </c>
      <c r="H16" s="366"/>
      <c r="I16" s="366"/>
      <c r="J16" s="366"/>
      <c r="K16" s="366"/>
    </row>
    <row r="17" spans="2:11" ht="20" customHeight="1">
      <c r="B17" s="177" t="s">
        <v>75</v>
      </c>
      <c r="C17" s="210">
        <v>916</v>
      </c>
      <c r="D17" s="216">
        <v>861</v>
      </c>
      <c r="E17" s="211">
        <v>624</v>
      </c>
      <c r="F17" s="216">
        <v>670</v>
      </c>
      <c r="G17" s="217">
        <v>632</v>
      </c>
      <c r="H17" s="366"/>
      <c r="I17" s="366"/>
      <c r="J17" s="366"/>
      <c r="K17" s="366"/>
    </row>
    <row r="18" spans="2:11" ht="20" customHeight="1">
      <c r="B18" s="215" t="s">
        <v>137</v>
      </c>
      <c r="C18" s="848">
        <v>8734</v>
      </c>
      <c r="D18" s="849">
        <v>8316</v>
      </c>
      <c r="E18" s="850">
        <v>6343</v>
      </c>
      <c r="F18" s="849">
        <v>6253</v>
      </c>
      <c r="G18" s="851">
        <v>5225</v>
      </c>
      <c r="H18" s="366"/>
      <c r="I18" s="366"/>
      <c r="J18" s="366"/>
      <c r="K18" s="366"/>
    </row>
    <row r="19" spans="2:11" ht="20" customHeight="1">
      <c r="B19" s="38" t="s">
        <v>74</v>
      </c>
      <c r="C19" s="833">
        <v>7706</v>
      </c>
      <c r="D19" s="450">
        <v>7289</v>
      </c>
      <c r="E19" s="374">
        <v>5463</v>
      </c>
      <c r="F19" s="450">
        <v>5519</v>
      </c>
      <c r="G19" s="164">
        <v>4661</v>
      </c>
      <c r="H19" s="366"/>
      <c r="I19" s="366"/>
      <c r="J19" s="366"/>
      <c r="K19" s="366"/>
    </row>
    <row r="20" spans="2:11" ht="20" customHeight="1">
      <c r="B20" s="177" t="s">
        <v>75</v>
      </c>
      <c r="C20" s="210">
        <v>1028</v>
      </c>
      <c r="D20" s="216">
        <v>1027</v>
      </c>
      <c r="E20" s="211">
        <v>880</v>
      </c>
      <c r="F20" s="216">
        <v>734</v>
      </c>
      <c r="G20" s="217">
        <v>564</v>
      </c>
      <c r="H20" s="366"/>
      <c r="I20" s="366"/>
      <c r="J20" s="366"/>
      <c r="K20" s="366"/>
    </row>
    <row r="21" spans="2:11" ht="20" customHeight="1">
      <c r="B21" s="215" t="s">
        <v>30</v>
      </c>
      <c r="C21" s="848">
        <v>732</v>
      </c>
      <c r="D21" s="849">
        <v>583</v>
      </c>
      <c r="E21" s="850">
        <v>390</v>
      </c>
      <c r="F21" s="849">
        <v>399</v>
      </c>
      <c r="G21" s="851">
        <v>364</v>
      </c>
      <c r="H21" s="366"/>
      <c r="I21" s="366"/>
      <c r="J21" s="366"/>
      <c r="K21" s="366"/>
    </row>
    <row r="22" spans="2:11" ht="20" customHeight="1">
      <c r="B22" s="38" t="s">
        <v>74</v>
      </c>
      <c r="C22" s="833">
        <v>603</v>
      </c>
      <c r="D22" s="450">
        <v>457</v>
      </c>
      <c r="E22" s="374">
        <v>268</v>
      </c>
      <c r="F22" s="450">
        <v>267</v>
      </c>
      <c r="G22" s="164">
        <v>260</v>
      </c>
      <c r="H22" s="366"/>
      <c r="I22" s="366"/>
      <c r="J22" s="366"/>
      <c r="K22" s="366"/>
    </row>
    <row r="23" spans="2:11" ht="20" customHeight="1">
      <c r="B23" s="171" t="s">
        <v>75</v>
      </c>
      <c r="C23" s="185">
        <v>129</v>
      </c>
      <c r="D23" s="169">
        <v>126</v>
      </c>
      <c r="E23" s="168">
        <v>122</v>
      </c>
      <c r="F23" s="169">
        <v>132</v>
      </c>
      <c r="G23" s="170">
        <v>104</v>
      </c>
      <c r="H23" s="366"/>
      <c r="I23" s="366"/>
      <c r="J23" s="366"/>
      <c r="K23" s="366"/>
    </row>
    <row r="24" spans="2:11" ht="20" customHeight="1">
      <c r="B24" s="974" t="s">
        <v>31</v>
      </c>
      <c r="C24" s="975">
        <v>141863</v>
      </c>
      <c r="D24" s="976">
        <v>149586</v>
      </c>
      <c r="E24" s="976">
        <v>142246</v>
      </c>
      <c r="F24" s="976">
        <v>123984</v>
      </c>
      <c r="G24" s="976">
        <v>127333</v>
      </c>
      <c r="H24" s="366"/>
      <c r="I24" s="366"/>
      <c r="J24" s="366"/>
      <c r="K24" s="366"/>
    </row>
    <row r="25" spans="2:11" ht="20" customHeight="1">
      <c r="B25" s="721"/>
      <c r="H25" s="366"/>
      <c r="I25" s="366"/>
      <c r="J25" s="366"/>
      <c r="K25" s="366"/>
    </row>
    <row r="26" spans="2:11" ht="20" customHeight="1">
      <c r="B26" s="1564"/>
      <c r="C26" s="1564"/>
      <c r="D26" s="1564"/>
      <c r="E26" s="1564"/>
      <c r="F26" s="1564"/>
      <c r="G26" s="1564"/>
      <c r="H26" s="366"/>
      <c r="I26" s="366"/>
      <c r="J26" s="366"/>
      <c r="K26" s="366"/>
    </row>
    <row r="27" spans="2:11" ht="20" customHeight="1">
      <c r="H27" s="366"/>
      <c r="I27" s="366"/>
      <c r="J27" s="366"/>
      <c r="K27" s="366"/>
    </row>
  </sheetData>
  <mergeCells count="1">
    <mergeCell ref="B26:G26"/>
  </mergeCells>
  <hyperlinks>
    <hyperlink ref="A2" location="Summary!A1" display=" " xr:uid="{C2AFBD56-59BB-4223-A432-6D1C7770C427}"/>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0A890-22EC-48BD-B545-9E1A3527725A}">
  <sheetPr>
    <tabColor rgb="FF285AFF"/>
    <pageSetUpPr fitToPage="1"/>
  </sheetPr>
  <dimension ref="A2:M20"/>
  <sheetViews>
    <sheetView showGridLines="0" zoomScale="150" zoomScaleNormal="150" zoomScaleSheetLayoutView="100" zoomScalePageLayoutView="150" workbookViewId="0"/>
  </sheetViews>
  <sheetFormatPr baseColWidth="10" defaultColWidth="11" defaultRowHeight="20" customHeight="1"/>
  <cols>
    <col min="1" max="1" width="5.5" style="366" customWidth="1"/>
    <col min="2" max="2" width="46.1640625" style="366" customWidth="1"/>
    <col min="3" max="6" width="12" style="366" customWidth="1"/>
    <col min="7" max="7" width="12" style="202" customWidth="1"/>
    <col min="8" max="8" width="5.5" style="202" customWidth="1"/>
    <col min="9" max="11" width="10.5" style="202" customWidth="1"/>
    <col min="12" max="12" width="10.33203125" style="202" customWidth="1"/>
    <col min="13" max="13" width="10.5" style="202" hidden="1" customWidth="1"/>
    <col min="14" max="16384" width="11" style="366"/>
  </cols>
  <sheetData>
    <row r="2" spans="1:13" ht="20" customHeight="1">
      <c r="A2" s="21" t="s">
        <v>14</v>
      </c>
      <c r="B2" s="37" t="s">
        <v>264</v>
      </c>
      <c r="C2" s="37"/>
      <c r="D2" s="37"/>
      <c r="E2" s="37"/>
      <c r="F2" s="37"/>
      <c r="G2" s="37"/>
      <c r="H2" s="37"/>
      <c r="I2" s="37"/>
      <c r="J2" s="37"/>
      <c r="K2" s="37"/>
      <c r="L2" s="37"/>
      <c r="M2" s="37"/>
    </row>
    <row r="3" spans="1:13" ht="20" customHeight="1">
      <c r="B3" s="22"/>
      <c r="C3" s="22"/>
      <c r="D3" s="22"/>
      <c r="E3" s="22"/>
      <c r="F3" s="22"/>
    </row>
    <row r="4" spans="1:13" ht="20" customHeight="1">
      <c r="G4" s="366"/>
      <c r="H4" s="366"/>
      <c r="I4" s="366"/>
      <c r="J4" s="366"/>
      <c r="K4" s="366"/>
      <c r="L4" s="366"/>
      <c r="M4" s="366"/>
    </row>
    <row r="5" spans="1:13" ht="20" customHeight="1">
      <c r="B5" s="138" t="s">
        <v>40</v>
      </c>
      <c r="C5" s="773"/>
      <c r="D5" s="773"/>
      <c r="E5" s="773"/>
      <c r="F5" s="773"/>
      <c r="G5" s="773"/>
      <c r="H5" s="366"/>
      <c r="I5" s="366"/>
      <c r="J5" s="366"/>
      <c r="K5" s="366"/>
      <c r="L5" s="366"/>
      <c r="M5" s="366"/>
    </row>
    <row r="6" spans="1:13" ht="20" customHeight="1">
      <c r="B6" s="971" t="s">
        <v>9</v>
      </c>
      <c r="C6" s="972">
        <v>2020</v>
      </c>
      <c r="D6" s="973">
        <v>2019</v>
      </c>
      <c r="E6" s="973">
        <v>2018</v>
      </c>
      <c r="F6" s="973">
        <v>2017</v>
      </c>
      <c r="G6" s="977">
        <v>2016</v>
      </c>
      <c r="H6" s="366"/>
      <c r="I6" s="366"/>
      <c r="J6" s="366"/>
      <c r="K6" s="366"/>
      <c r="L6" s="366"/>
      <c r="M6" s="366"/>
    </row>
    <row r="7" spans="1:13" ht="20" customHeight="1">
      <c r="B7" s="218" t="s">
        <v>155</v>
      </c>
      <c r="C7" s="373">
        <v>67978</v>
      </c>
      <c r="D7" s="450">
        <v>79937</v>
      </c>
      <c r="E7" s="450">
        <v>71837</v>
      </c>
      <c r="F7" s="450">
        <v>62223</v>
      </c>
      <c r="G7" s="164">
        <v>62901</v>
      </c>
      <c r="H7" s="366"/>
      <c r="I7" s="366"/>
      <c r="J7" s="366"/>
      <c r="K7" s="366"/>
      <c r="L7" s="366"/>
      <c r="M7" s="366"/>
    </row>
    <row r="8" spans="1:13" ht="20" customHeight="1">
      <c r="B8" s="218" t="s">
        <v>76</v>
      </c>
      <c r="C8" s="373">
        <v>2710</v>
      </c>
      <c r="D8" s="450">
        <v>1872</v>
      </c>
      <c r="E8" s="450">
        <v>1521</v>
      </c>
      <c r="F8" s="450">
        <v>1828</v>
      </c>
      <c r="G8" s="164">
        <v>1996</v>
      </c>
      <c r="H8" s="366"/>
      <c r="I8" s="366"/>
      <c r="J8" s="366"/>
      <c r="K8" s="366"/>
      <c r="L8" s="366"/>
      <c r="M8" s="366"/>
    </row>
    <row r="9" spans="1:13" ht="20" customHeight="1">
      <c r="B9" s="219" t="s">
        <v>77</v>
      </c>
      <c r="C9" s="175">
        <v>13012</v>
      </c>
      <c r="D9" s="169">
        <v>11487</v>
      </c>
      <c r="E9" s="169">
        <v>21425</v>
      </c>
      <c r="F9" s="169">
        <v>27749</v>
      </c>
      <c r="G9" s="170">
        <v>31785</v>
      </c>
      <c r="H9" s="366"/>
      <c r="I9" s="366"/>
      <c r="J9" s="366"/>
      <c r="K9" s="366"/>
      <c r="L9" s="366"/>
      <c r="M9" s="366"/>
    </row>
    <row r="10" spans="1:13" ht="20" customHeight="1">
      <c r="B10" s="993" t="s">
        <v>222</v>
      </c>
      <c r="C10" s="989">
        <v>83700</v>
      </c>
      <c r="D10" s="986">
        <v>93296</v>
      </c>
      <c r="E10" s="986">
        <v>94783</v>
      </c>
      <c r="F10" s="986">
        <v>91800</v>
      </c>
      <c r="G10" s="986">
        <v>96682</v>
      </c>
      <c r="H10" s="366"/>
      <c r="I10" s="366"/>
      <c r="J10" s="366"/>
      <c r="K10" s="366"/>
      <c r="L10" s="366"/>
      <c r="M10" s="366"/>
    </row>
    <row r="11" spans="1:13" ht="20" customHeight="1">
      <c r="B11" s="218" t="s">
        <v>78</v>
      </c>
      <c r="C11" s="373">
        <v>2094</v>
      </c>
      <c r="D11" s="450">
        <v>2034</v>
      </c>
      <c r="E11" s="450">
        <v>1127</v>
      </c>
      <c r="F11" s="450">
        <v>1157</v>
      </c>
      <c r="G11" s="164">
        <v>1011</v>
      </c>
      <c r="H11" s="366"/>
      <c r="I11" s="366"/>
      <c r="J11" s="366"/>
      <c r="K11" s="366"/>
      <c r="L11" s="366"/>
      <c r="M11" s="366"/>
    </row>
    <row r="12" spans="1:13" ht="27.75" customHeight="1">
      <c r="B12" s="220" t="s">
        <v>151</v>
      </c>
      <c r="C12" s="373">
        <v>12125</v>
      </c>
      <c r="D12" s="450">
        <v>11199</v>
      </c>
      <c r="E12" s="450">
        <v>9171</v>
      </c>
      <c r="F12" s="450">
        <v>7780</v>
      </c>
      <c r="G12" s="164">
        <v>5680</v>
      </c>
      <c r="H12" s="366"/>
      <c r="I12" s="366"/>
      <c r="J12" s="366"/>
      <c r="K12" s="366"/>
      <c r="L12" s="366"/>
      <c r="M12" s="366"/>
    </row>
    <row r="13" spans="1:13" ht="20" customHeight="1">
      <c r="B13" s="218" t="s">
        <v>79</v>
      </c>
      <c r="C13" s="373">
        <v>4326</v>
      </c>
      <c r="D13" s="450">
        <v>4487</v>
      </c>
      <c r="E13" s="450">
        <v>3224</v>
      </c>
      <c r="F13" s="450">
        <v>3344</v>
      </c>
      <c r="G13" s="164">
        <v>2998</v>
      </c>
      <c r="H13" s="366"/>
      <c r="I13" s="366"/>
      <c r="J13" s="366"/>
      <c r="K13" s="366"/>
      <c r="L13" s="366"/>
      <c r="M13" s="366"/>
    </row>
    <row r="14" spans="1:13" ht="20" customHeight="1">
      <c r="B14" s="221" t="s">
        <v>80</v>
      </c>
      <c r="C14" s="222">
        <v>3062</v>
      </c>
      <c r="D14" s="216">
        <v>2499</v>
      </c>
      <c r="E14" s="216">
        <v>2538</v>
      </c>
      <c r="F14" s="216">
        <v>2309</v>
      </c>
      <c r="G14" s="217">
        <v>2770</v>
      </c>
      <c r="H14" s="366"/>
      <c r="I14" s="366"/>
      <c r="J14" s="366"/>
      <c r="K14" s="366"/>
      <c r="L14" s="366"/>
      <c r="M14" s="366"/>
    </row>
    <row r="15" spans="1:13" ht="20" customHeight="1">
      <c r="B15" s="223" t="s">
        <v>81</v>
      </c>
      <c r="C15" s="224">
        <v>3028</v>
      </c>
      <c r="D15" s="225">
        <v>2893</v>
      </c>
      <c r="E15" s="225">
        <v>2481</v>
      </c>
      <c r="F15" s="225">
        <v>3007</v>
      </c>
      <c r="G15" s="226">
        <v>2830</v>
      </c>
      <c r="H15" s="366"/>
      <c r="I15" s="366"/>
      <c r="J15" s="366"/>
      <c r="K15" s="366"/>
      <c r="L15" s="366"/>
      <c r="M15" s="366"/>
    </row>
    <row r="16" spans="1:13" ht="20" customHeight="1">
      <c r="B16" s="993" t="s">
        <v>81</v>
      </c>
      <c r="C16" s="989">
        <v>24635</v>
      </c>
      <c r="D16" s="986">
        <v>23112</v>
      </c>
      <c r="E16" s="986">
        <v>18541</v>
      </c>
      <c r="F16" s="986">
        <v>17597</v>
      </c>
      <c r="G16" s="986">
        <v>15289</v>
      </c>
      <c r="H16" s="366"/>
      <c r="I16" s="366"/>
      <c r="J16" s="366"/>
      <c r="K16" s="366"/>
      <c r="L16" s="366"/>
      <c r="M16" s="366"/>
    </row>
    <row r="17" spans="2:13" ht="20" customHeight="1">
      <c r="B17" s="994" t="s">
        <v>1051</v>
      </c>
      <c r="C17" s="975">
        <v>108335</v>
      </c>
      <c r="D17" s="976">
        <v>116408</v>
      </c>
      <c r="E17" s="976">
        <v>113324</v>
      </c>
      <c r="F17" s="976">
        <v>109397</v>
      </c>
      <c r="G17" s="976">
        <v>111971</v>
      </c>
      <c r="H17" s="366"/>
      <c r="I17" s="366"/>
      <c r="J17" s="366"/>
      <c r="K17" s="366"/>
      <c r="L17" s="366"/>
      <c r="M17" s="366"/>
    </row>
    <row r="18" spans="2:13" ht="15" customHeight="1"/>
    <row r="19" spans="2:13" ht="14" customHeight="1">
      <c r="B19" s="1578" t="s">
        <v>291</v>
      </c>
      <c r="C19" s="1578"/>
      <c r="D19" s="1578"/>
      <c r="E19" s="1578"/>
      <c r="F19" s="1578"/>
      <c r="G19" s="1578"/>
      <c r="H19" s="362"/>
      <c r="I19" s="362"/>
      <c r="J19" s="362"/>
      <c r="K19" s="362"/>
      <c r="L19" s="362"/>
      <c r="M19" s="227"/>
    </row>
    <row r="20" spans="2:13" ht="14" customHeight="1">
      <c r="G20" s="366"/>
      <c r="H20" s="366"/>
      <c r="I20" s="366"/>
      <c r="J20" s="366"/>
      <c r="K20" s="366"/>
      <c r="L20" s="366"/>
      <c r="M20" s="366"/>
    </row>
  </sheetData>
  <mergeCells count="1">
    <mergeCell ref="B19:G19"/>
  </mergeCells>
  <hyperlinks>
    <hyperlink ref="A2" location="Summary!A1" display=" " xr:uid="{429047A0-4E00-4A48-84B5-3C93B9B3B3C9}"/>
  </hyperlinks>
  <pageMargins left="0.74803149606299213" right="0.74803149606299213" top="0.98425196850393704"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4A72E-B2CD-44D8-8DB1-EE14E6A288FB}">
  <sheetPr>
    <tabColor rgb="FF285AFF"/>
    <pageSetUpPr fitToPage="1"/>
  </sheetPr>
  <dimension ref="A2:I15"/>
  <sheetViews>
    <sheetView showGridLines="0" zoomScale="115" zoomScaleNormal="115" zoomScaleSheetLayoutView="130" zoomScalePageLayoutView="115"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2" width="11" style="366"/>
    <col min="13" max="13" width="10.33203125" style="366" customWidth="1"/>
    <col min="14" max="14" width="0" style="366" hidden="1" customWidth="1"/>
    <col min="15" max="16384" width="11" style="366"/>
  </cols>
  <sheetData>
    <row r="2" spans="1:9" ht="20" customHeight="1">
      <c r="A2" s="21" t="s">
        <v>14</v>
      </c>
      <c r="B2" s="37" t="s">
        <v>82</v>
      </c>
      <c r="C2" s="37"/>
      <c r="D2" s="37"/>
      <c r="E2" s="37"/>
      <c r="F2" s="37"/>
      <c r="G2" s="37"/>
    </row>
    <row r="3" spans="1:9" ht="20" customHeight="1">
      <c r="B3" s="22"/>
      <c r="C3" s="22"/>
      <c r="D3" s="22"/>
      <c r="E3" s="22"/>
      <c r="F3" s="22"/>
    </row>
    <row r="4" spans="1:9" ht="20" customHeight="1">
      <c r="B4" s="138" t="s">
        <v>40</v>
      </c>
      <c r="C4" s="773"/>
      <c r="D4" s="773"/>
      <c r="E4" s="773"/>
      <c r="F4" s="773"/>
      <c r="G4" s="773"/>
    </row>
    <row r="5" spans="1:9" ht="20" customHeight="1">
      <c r="B5" s="971" t="s">
        <v>9</v>
      </c>
      <c r="C5" s="992">
        <v>2020</v>
      </c>
      <c r="D5" s="957">
        <v>2019</v>
      </c>
      <c r="E5" s="957">
        <v>2018</v>
      </c>
      <c r="F5" s="957">
        <v>2017</v>
      </c>
      <c r="G5" s="956">
        <v>2016</v>
      </c>
    </row>
    <row r="6" spans="1:9" ht="20" customHeight="1">
      <c r="B6" s="38" t="s">
        <v>221</v>
      </c>
      <c r="C6" s="373">
        <v>101628</v>
      </c>
      <c r="D6" s="374">
        <v>111008</v>
      </c>
      <c r="E6" s="374">
        <v>112531</v>
      </c>
      <c r="F6" s="374">
        <v>99658</v>
      </c>
      <c r="G6" s="374"/>
      <c r="I6" s="165"/>
    </row>
    <row r="7" spans="1:9" ht="20" customHeight="1">
      <c r="B7" s="38" t="s">
        <v>237</v>
      </c>
      <c r="C7" s="373">
        <v>50807</v>
      </c>
      <c r="D7" s="374">
        <v>47862</v>
      </c>
      <c r="E7" s="374">
        <v>39487</v>
      </c>
      <c r="F7" s="374">
        <v>33193</v>
      </c>
      <c r="G7" s="374"/>
      <c r="I7" s="165"/>
    </row>
    <row r="8" spans="1:9" ht="20" customHeight="1">
      <c r="B8" s="228" t="s">
        <v>238</v>
      </c>
      <c r="C8" s="815">
        <v>152435</v>
      </c>
      <c r="D8" s="830">
        <v>158870</v>
      </c>
      <c r="E8" s="830">
        <v>152018</v>
      </c>
      <c r="F8" s="831">
        <v>132851</v>
      </c>
      <c r="G8" s="167">
        <v>137244</v>
      </c>
      <c r="I8" s="165"/>
    </row>
    <row r="9" spans="1:9" ht="20" customHeight="1">
      <c r="B9" s="38" t="s">
        <v>136</v>
      </c>
      <c r="C9" s="373">
        <v>16915</v>
      </c>
      <c r="D9" s="374">
        <v>16727</v>
      </c>
      <c r="E9" s="374">
        <v>15067</v>
      </c>
      <c r="F9" s="450">
        <v>15506</v>
      </c>
      <c r="G9" s="164">
        <v>13165</v>
      </c>
    </row>
    <row r="10" spans="1:9" ht="20" customHeight="1">
      <c r="B10" s="38" t="s">
        <v>137</v>
      </c>
      <c r="C10" s="373">
        <v>10549</v>
      </c>
      <c r="D10" s="374">
        <v>9929</v>
      </c>
      <c r="E10" s="374">
        <v>7929</v>
      </c>
      <c r="F10" s="450">
        <v>7751</v>
      </c>
      <c r="G10" s="164">
        <v>6723</v>
      </c>
    </row>
    <row r="11" spans="1:9" ht="20" customHeight="1">
      <c r="B11" s="171" t="s">
        <v>30</v>
      </c>
      <c r="C11" s="175">
        <v>1773</v>
      </c>
      <c r="D11" s="168">
        <v>1591</v>
      </c>
      <c r="E11" s="169">
        <v>1269</v>
      </c>
      <c r="F11" s="169">
        <v>896</v>
      </c>
      <c r="G11" s="170">
        <v>421</v>
      </c>
    </row>
    <row r="12" spans="1:9" ht="20" customHeight="1">
      <c r="B12" s="974" t="s">
        <v>31</v>
      </c>
      <c r="C12" s="975">
        <v>181672</v>
      </c>
      <c r="D12" s="976">
        <v>187117</v>
      </c>
      <c r="E12" s="976">
        <v>176283</v>
      </c>
      <c r="F12" s="976">
        <v>157004</v>
      </c>
      <c r="G12" s="976">
        <v>157553</v>
      </c>
    </row>
    <row r="13" spans="1:9" ht="20" customHeight="1">
      <c r="B13" s="6"/>
      <c r="C13" s="6"/>
      <c r="D13" s="6"/>
      <c r="E13" s="6"/>
      <c r="F13" s="6"/>
    </row>
    <row r="14" spans="1:9" ht="14" customHeight="1">
      <c r="B14" s="362" t="s">
        <v>315</v>
      </c>
      <c r="C14" s="362"/>
      <c r="D14" s="362"/>
      <c r="E14" s="362"/>
      <c r="F14" s="362"/>
      <c r="G14" s="362"/>
    </row>
    <row r="15" spans="1:9" ht="14" customHeight="1"/>
  </sheetData>
  <hyperlinks>
    <hyperlink ref="A2" location="Summary!A1" display=" " xr:uid="{040C614D-4590-4FCC-BC97-86902F719A6C}"/>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9406F-4B91-4F50-9DC7-DF1956BBB6CF}">
  <sheetPr>
    <tabColor rgb="FF285AFF"/>
    <pageSetUpPr fitToPage="1"/>
  </sheetPr>
  <dimension ref="A2:W40"/>
  <sheetViews>
    <sheetView showGridLines="0" zoomScale="150" zoomScaleNormal="150" zoomScaleSheetLayoutView="100" zoomScalePageLayoutView="150" workbookViewId="0"/>
  </sheetViews>
  <sheetFormatPr baseColWidth="10" defaultColWidth="11" defaultRowHeight="20" customHeight="1"/>
  <cols>
    <col min="1" max="1" width="5.5" style="366" customWidth="1"/>
    <col min="2" max="2" width="26.1640625" style="366" customWidth="1"/>
    <col min="3" max="12" width="10.5" style="366" customWidth="1"/>
    <col min="13" max="13" width="5.5" style="366" customWidth="1"/>
    <col min="14" max="24" width="10.5" style="366" customWidth="1"/>
    <col min="25" max="16384" width="11" style="366"/>
  </cols>
  <sheetData>
    <row r="2" spans="1:23" ht="20" customHeight="1">
      <c r="A2" s="21" t="s">
        <v>14</v>
      </c>
      <c r="B2" s="37" t="s">
        <v>265</v>
      </c>
      <c r="C2" s="37"/>
      <c r="D2" s="37"/>
      <c r="E2" s="37"/>
      <c r="F2" s="37"/>
      <c r="G2" s="37"/>
      <c r="H2" s="37"/>
      <c r="I2" s="37"/>
      <c r="J2" s="37"/>
      <c r="K2" s="37"/>
      <c r="L2" s="229"/>
      <c r="M2" s="229"/>
      <c r="N2" s="229"/>
      <c r="O2" s="229"/>
      <c r="P2" s="229"/>
      <c r="Q2" s="229"/>
      <c r="R2" s="229"/>
      <c r="S2" s="229"/>
      <c r="T2" s="229"/>
      <c r="U2" s="229"/>
      <c r="V2" s="229"/>
      <c r="W2" s="229"/>
    </row>
    <row r="3" spans="1:23" ht="20" customHeight="1">
      <c r="L3" s="363"/>
      <c r="M3" s="363"/>
      <c r="N3" s="363"/>
      <c r="O3" s="363"/>
      <c r="P3" s="363"/>
      <c r="Q3" s="363"/>
      <c r="R3" s="363"/>
      <c r="S3" s="363"/>
    </row>
    <row r="4" spans="1:23" ht="20" customHeight="1">
      <c r="B4" s="138" t="s">
        <v>40</v>
      </c>
      <c r="C4" s="3"/>
      <c r="D4" s="3"/>
      <c r="E4" s="3"/>
      <c r="F4" s="3"/>
      <c r="G4" s="3"/>
      <c r="H4" s="3"/>
      <c r="V4" s="1585"/>
      <c r="W4" s="1585"/>
    </row>
    <row r="5" spans="1:23" ht="20" customHeight="1">
      <c r="B5" s="971" t="s">
        <v>266</v>
      </c>
      <c r="C5" s="972">
        <v>2020</v>
      </c>
      <c r="D5" s="957" t="s">
        <v>83</v>
      </c>
      <c r="E5" s="973">
        <v>2019</v>
      </c>
      <c r="F5" s="957" t="s">
        <v>83</v>
      </c>
      <c r="G5" s="973">
        <v>2018</v>
      </c>
      <c r="H5" s="957" t="s">
        <v>83</v>
      </c>
      <c r="I5" s="973">
        <v>2017</v>
      </c>
      <c r="J5" s="957" t="s">
        <v>83</v>
      </c>
      <c r="K5" s="973">
        <v>2016</v>
      </c>
      <c r="L5" s="956" t="s">
        <v>83</v>
      </c>
    </row>
    <row r="6" spans="1:23" ht="20" customHeight="1">
      <c r="B6" s="14" t="s">
        <v>182</v>
      </c>
      <c r="C6" s="349"/>
      <c r="D6" s="350"/>
      <c r="E6" s="351"/>
      <c r="F6" s="352"/>
      <c r="G6" s="351"/>
      <c r="H6" s="352"/>
      <c r="I6" s="353"/>
      <c r="J6" s="14"/>
      <c r="K6" s="353"/>
      <c r="L6" s="354"/>
    </row>
    <row r="7" spans="1:23" ht="20" customHeight="1">
      <c r="B7" s="230">
        <v>2016</v>
      </c>
      <c r="C7" s="173"/>
      <c r="D7" s="231"/>
      <c r="E7" s="178"/>
      <c r="F7" s="232"/>
      <c r="G7" s="178"/>
      <c r="H7" s="232"/>
      <c r="I7" s="314"/>
      <c r="J7" s="858"/>
      <c r="K7" s="314" t="s">
        <v>10</v>
      </c>
      <c r="L7" s="859" t="s">
        <v>10</v>
      </c>
    </row>
    <row r="8" spans="1:23" ht="20" customHeight="1">
      <c r="B8" s="230">
        <v>2017</v>
      </c>
      <c r="C8" s="173"/>
      <c r="D8" s="233"/>
      <c r="E8" s="178"/>
      <c r="F8" s="234"/>
      <c r="G8" s="178"/>
      <c r="H8" s="234"/>
      <c r="I8" s="314"/>
      <c r="J8" s="355"/>
      <c r="K8" s="314" t="s">
        <v>10</v>
      </c>
      <c r="L8" s="356" t="s">
        <v>10</v>
      </c>
    </row>
    <row r="9" spans="1:23" ht="20" customHeight="1">
      <c r="B9" s="230">
        <v>2018</v>
      </c>
      <c r="C9" s="173"/>
      <c r="D9" s="233"/>
      <c r="E9" s="178"/>
      <c r="F9" s="234"/>
      <c r="G9" s="178"/>
      <c r="H9" s="234"/>
      <c r="I9" s="314"/>
      <c r="J9" s="355"/>
      <c r="K9" s="314">
        <v>4320</v>
      </c>
      <c r="L9" s="356">
        <v>0.1</v>
      </c>
    </row>
    <row r="10" spans="1:23" ht="20" customHeight="1">
      <c r="B10" s="230">
        <v>2019</v>
      </c>
      <c r="C10" s="173"/>
      <c r="D10" s="233"/>
      <c r="E10" s="178"/>
      <c r="F10" s="234"/>
      <c r="G10" s="178"/>
      <c r="H10" s="234"/>
      <c r="I10" s="314">
        <v>5930</v>
      </c>
      <c r="J10" s="355">
        <v>0.14583999409753817</v>
      </c>
      <c r="K10" s="314">
        <v>5702</v>
      </c>
      <c r="L10" s="356">
        <v>0.14000000000000001</v>
      </c>
    </row>
    <row r="11" spans="1:23" ht="20" customHeight="1">
      <c r="B11" s="230">
        <v>2020</v>
      </c>
      <c r="C11" s="173"/>
      <c r="D11" s="233"/>
      <c r="E11" s="178"/>
      <c r="F11" s="234"/>
      <c r="G11" s="178">
        <v>5432</v>
      </c>
      <c r="H11" s="234">
        <v>0.14000000000000001</v>
      </c>
      <c r="I11" s="314">
        <v>5117</v>
      </c>
      <c r="J11" s="355">
        <v>0.12584540468753844</v>
      </c>
      <c r="K11" s="314">
        <v>4952</v>
      </c>
      <c r="L11" s="356">
        <v>0.12</v>
      </c>
    </row>
    <row r="12" spans="1:23" ht="20" customHeight="1">
      <c r="B12" s="230">
        <v>2021</v>
      </c>
      <c r="C12" s="173"/>
      <c r="D12" s="233"/>
      <c r="E12" s="178">
        <v>5615</v>
      </c>
      <c r="F12" s="234">
        <v>0.12</v>
      </c>
      <c r="G12" s="178">
        <v>3966</v>
      </c>
      <c r="H12" s="234">
        <v>0.1</v>
      </c>
      <c r="I12" s="314">
        <v>3795</v>
      </c>
      <c r="J12" s="355">
        <v>9.3332677504242401E-2</v>
      </c>
      <c r="K12" s="314">
        <v>3578</v>
      </c>
      <c r="L12" s="356">
        <v>0.08</v>
      </c>
    </row>
    <row r="13" spans="1:23" ht="20" customHeight="1">
      <c r="B13" s="230">
        <v>2022</v>
      </c>
      <c r="C13" s="173">
        <v>9790</v>
      </c>
      <c r="D13" s="233">
        <v>0.18</v>
      </c>
      <c r="E13" s="178">
        <v>6078</v>
      </c>
      <c r="F13" s="234">
        <v>0.13</v>
      </c>
      <c r="G13" s="178">
        <v>5158</v>
      </c>
      <c r="H13" s="234">
        <v>0.13</v>
      </c>
      <c r="I13" s="314">
        <v>4959</v>
      </c>
      <c r="J13" s="355">
        <v>0.12195961732372544</v>
      </c>
      <c r="K13" s="314" t="s">
        <v>296</v>
      </c>
      <c r="L13" s="356">
        <v>0.56000000000000005</v>
      </c>
    </row>
    <row r="14" spans="1:23" ht="20" customHeight="1">
      <c r="B14" s="230">
        <v>2023</v>
      </c>
      <c r="C14" s="173">
        <v>5720</v>
      </c>
      <c r="D14" s="233">
        <v>0.1</v>
      </c>
      <c r="E14" s="178">
        <v>5163</v>
      </c>
      <c r="F14" s="234">
        <v>0.11</v>
      </c>
      <c r="G14" s="178">
        <v>4983</v>
      </c>
      <c r="H14" s="234">
        <v>0.13</v>
      </c>
      <c r="I14" s="314" t="s">
        <v>295</v>
      </c>
      <c r="J14" s="355">
        <v>0.51302230638695556</v>
      </c>
      <c r="K14" s="355" t="s">
        <v>10</v>
      </c>
      <c r="L14" s="356" t="s">
        <v>10</v>
      </c>
    </row>
    <row r="15" spans="1:23" ht="20" customHeight="1">
      <c r="B15" s="230">
        <v>2024</v>
      </c>
      <c r="C15" s="173">
        <v>5945</v>
      </c>
      <c r="D15" s="233">
        <v>0.11</v>
      </c>
      <c r="E15" s="314">
        <v>5798</v>
      </c>
      <c r="F15" s="234">
        <v>0.12</v>
      </c>
      <c r="G15" s="314" t="s">
        <v>294</v>
      </c>
      <c r="H15" s="234">
        <v>0.5</v>
      </c>
      <c r="I15" s="314"/>
      <c r="J15" s="858"/>
      <c r="K15" s="314"/>
      <c r="L15" s="859"/>
    </row>
    <row r="16" spans="1:23" ht="20" customHeight="1">
      <c r="B16" s="235">
        <v>2025</v>
      </c>
      <c r="C16" s="173">
        <v>4275</v>
      </c>
      <c r="D16" s="233">
        <v>0.08</v>
      </c>
      <c r="E16" s="314" t="s">
        <v>293</v>
      </c>
      <c r="F16" s="234">
        <v>0.52</v>
      </c>
      <c r="G16" s="314"/>
      <c r="H16" s="234"/>
      <c r="I16" s="314"/>
      <c r="J16" s="355"/>
      <c r="K16" s="355"/>
      <c r="L16" s="356"/>
    </row>
    <row r="17" spans="2:23" ht="20" customHeight="1">
      <c r="B17" s="236" t="s">
        <v>292</v>
      </c>
      <c r="C17" s="174">
        <v>29692</v>
      </c>
      <c r="D17" s="237">
        <v>0.53</v>
      </c>
      <c r="E17" s="238"/>
      <c r="F17" s="239"/>
      <c r="G17" s="238"/>
      <c r="H17" s="239"/>
      <c r="I17" s="860"/>
      <c r="J17" s="861"/>
      <c r="K17" s="861"/>
      <c r="L17" s="862"/>
    </row>
    <row r="18" spans="2:23" ht="20" customHeight="1">
      <c r="B18" s="974" t="s">
        <v>31</v>
      </c>
      <c r="C18" s="975">
        <v>55422</v>
      </c>
      <c r="D18" s="995">
        <v>1</v>
      </c>
      <c r="E18" s="976">
        <v>46861</v>
      </c>
      <c r="F18" s="996">
        <v>1</v>
      </c>
      <c r="G18" s="976">
        <v>39449</v>
      </c>
      <c r="H18" s="996">
        <v>1</v>
      </c>
      <c r="I18" s="976">
        <v>40661</v>
      </c>
      <c r="J18" s="996">
        <v>1</v>
      </c>
      <c r="K18" s="976">
        <v>42159</v>
      </c>
      <c r="L18" s="996">
        <v>1</v>
      </c>
    </row>
    <row r="20" spans="2:23" ht="20" customHeight="1">
      <c r="B20" s="775"/>
      <c r="C20" s="775"/>
      <c r="D20" s="775"/>
      <c r="E20" s="775"/>
      <c r="F20" s="775"/>
      <c r="G20" s="775"/>
      <c r="H20" s="775"/>
      <c r="V20" s="1585"/>
      <c r="W20" s="1585"/>
    </row>
    <row r="21" spans="2:23" ht="20" customHeight="1">
      <c r="B21" s="971" t="s">
        <v>267</v>
      </c>
      <c r="C21" s="972">
        <v>2020</v>
      </c>
      <c r="D21" s="957" t="s">
        <v>83</v>
      </c>
      <c r="E21" s="973">
        <v>2019</v>
      </c>
      <c r="F21" s="957" t="s">
        <v>83</v>
      </c>
      <c r="G21" s="973">
        <v>2018</v>
      </c>
      <c r="H21" s="957" t="s">
        <v>83</v>
      </c>
      <c r="I21" s="973">
        <v>2017</v>
      </c>
      <c r="J21" s="957" t="s">
        <v>83</v>
      </c>
      <c r="K21" s="973">
        <v>2016</v>
      </c>
      <c r="L21" s="957" t="s">
        <v>83</v>
      </c>
      <c r="M21" s="240"/>
    </row>
    <row r="22" spans="2:23" ht="20" customHeight="1">
      <c r="B22" s="14" t="s">
        <v>160</v>
      </c>
      <c r="C22" s="349"/>
      <c r="D22" s="350"/>
      <c r="E22" s="351"/>
      <c r="F22" s="352"/>
      <c r="G22" s="351"/>
      <c r="H22" s="352"/>
      <c r="I22" s="353"/>
      <c r="J22" s="14"/>
      <c r="K22" s="353"/>
      <c r="L22" s="354"/>
    </row>
    <row r="23" spans="2:23" ht="20" customHeight="1">
      <c r="B23" s="38" t="s">
        <v>183</v>
      </c>
      <c r="C23" s="373">
        <v>48609</v>
      </c>
      <c r="D23" s="863">
        <v>0.88</v>
      </c>
      <c r="E23" s="374">
        <v>43276</v>
      </c>
      <c r="F23" s="864">
        <v>0.92</v>
      </c>
      <c r="G23" s="374">
        <v>38120</v>
      </c>
      <c r="H23" s="864">
        <v>0.97</v>
      </c>
      <c r="I23" s="449">
        <v>38703</v>
      </c>
      <c r="J23" s="865">
        <v>0.95184574899781116</v>
      </c>
      <c r="K23" s="449">
        <v>39963</v>
      </c>
      <c r="L23" s="866">
        <v>0.95</v>
      </c>
    </row>
    <row r="24" spans="2:23" ht="20" customHeight="1">
      <c r="B24" s="38" t="s">
        <v>84</v>
      </c>
      <c r="C24" s="373">
        <v>3144</v>
      </c>
      <c r="D24" s="863">
        <v>0.06</v>
      </c>
      <c r="E24" s="374">
        <v>2639</v>
      </c>
      <c r="F24" s="864">
        <v>0.06</v>
      </c>
      <c r="G24" s="374">
        <v>1103</v>
      </c>
      <c r="H24" s="864">
        <v>0.03</v>
      </c>
      <c r="I24" s="449">
        <v>724</v>
      </c>
      <c r="J24" s="865">
        <v>1.7805759818991171E-2</v>
      </c>
      <c r="K24" s="449">
        <v>977</v>
      </c>
      <c r="L24" s="866">
        <v>0.02</v>
      </c>
    </row>
    <row r="25" spans="2:23" ht="20" customHeight="1">
      <c r="B25" s="38" t="s">
        <v>168</v>
      </c>
      <c r="C25" s="373">
        <v>72</v>
      </c>
      <c r="D25" s="863">
        <v>0</v>
      </c>
      <c r="E25" s="374">
        <v>81</v>
      </c>
      <c r="F25" s="864">
        <v>0</v>
      </c>
      <c r="G25" s="374">
        <v>27</v>
      </c>
      <c r="H25" s="864">
        <v>0</v>
      </c>
      <c r="I25" s="449">
        <v>975</v>
      </c>
      <c r="J25" s="865">
        <v>2.3978751137453579E-2</v>
      </c>
      <c r="K25" s="449">
        <v>928</v>
      </c>
      <c r="L25" s="866">
        <v>0.02</v>
      </c>
    </row>
    <row r="26" spans="2:23" ht="20" customHeight="1">
      <c r="B26" s="171" t="s">
        <v>85</v>
      </c>
      <c r="C26" s="175">
        <v>3597</v>
      </c>
      <c r="D26" s="241">
        <v>0.06</v>
      </c>
      <c r="E26" s="168">
        <v>865</v>
      </c>
      <c r="F26" s="242">
        <v>0.02</v>
      </c>
      <c r="G26" s="168">
        <v>199</v>
      </c>
      <c r="H26" s="242">
        <v>0</v>
      </c>
      <c r="I26" s="840">
        <v>259</v>
      </c>
      <c r="J26" s="867">
        <v>6.3697400457440791E-3</v>
      </c>
      <c r="K26" s="840">
        <v>291</v>
      </c>
      <c r="L26" s="868">
        <v>0.01</v>
      </c>
    </row>
    <row r="27" spans="2:23" ht="20" customHeight="1">
      <c r="B27" s="974" t="s">
        <v>31</v>
      </c>
      <c r="C27" s="975">
        <v>55422</v>
      </c>
      <c r="D27" s="995">
        <v>1</v>
      </c>
      <c r="E27" s="976">
        <v>46861</v>
      </c>
      <c r="F27" s="996">
        <v>1</v>
      </c>
      <c r="G27" s="976">
        <v>39449</v>
      </c>
      <c r="H27" s="996">
        <v>1</v>
      </c>
      <c r="I27" s="976">
        <v>40661</v>
      </c>
      <c r="J27" s="996">
        <v>1</v>
      </c>
      <c r="K27" s="976">
        <v>42159</v>
      </c>
      <c r="L27" s="996">
        <v>1</v>
      </c>
    </row>
    <row r="28" spans="2:23" ht="20" customHeight="1">
      <c r="N28" s="34"/>
    </row>
    <row r="29" spans="2:23" ht="20" customHeight="1">
      <c r="B29" s="775"/>
      <c r="C29" s="775"/>
      <c r="D29" s="775"/>
      <c r="E29" s="775"/>
      <c r="F29" s="775"/>
      <c r="G29" s="775"/>
      <c r="H29" s="775"/>
      <c r="V29" s="1585"/>
      <c r="W29" s="1585"/>
    </row>
    <row r="30" spans="2:23" ht="20" customHeight="1">
      <c r="B30" s="971" t="s">
        <v>267</v>
      </c>
      <c r="C30" s="972">
        <v>2020</v>
      </c>
      <c r="D30" s="957" t="s">
        <v>83</v>
      </c>
      <c r="E30" s="973">
        <v>2019</v>
      </c>
      <c r="F30" s="957" t="s">
        <v>83</v>
      </c>
      <c r="G30" s="973">
        <v>2018</v>
      </c>
      <c r="H30" s="957" t="s">
        <v>83</v>
      </c>
      <c r="I30" s="973">
        <v>2017</v>
      </c>
      <c r="J30" s="957" t="s">
        <v>83</v>
      </c>
      <c r="K30" s="973">
        <v>2016</v>
      </c>
      <c r="L30" s="957" t="s">
        <v>83</v>
      </c>
    </row>
    <row r="31" spans="2:23" ht="20" customHeight="1">
      <c r="B31" s="14" t="s">
        <v>161</v>
      </c>
      <c r="C31" s="357"/>
      <c r="D31" s="358"/>
      <c r="E31" s="351"/>
      <c r="F31" s="352"/>
      <c r="G31" s="351"/>
      <c r="H31" s="352"/>
      <c r="I31" s="353"/>
      <c r="J31" s="14"/>
      <c r="K31" s="353"/>
      <c r="L31" s="354"/>
    </row>
    <row r="32" spans="2:23" ht="20" customHeight="1">
      <c r="B32" s="38" t="s">
        <v>184</v>
      </c>
      <c r="C32" s="397">
        <v>34870</v>
      </c>
      <c r="D32" s="869">
        <v>0.63</v>
      </c>
      <c r="E32" s="374">
        <v>26985</v>
      </c>
      <c r="F32" s="864">
        <v>0.57999999999999996</v>
      </c>
      <c r="G32" s="374">
        <v>18139</v>
      </c>
      <c r="H32" s="864">
        <v>0.46</v>
      </c>
      <c r="I32" s="449">
        <v>18332</v>
      </c>
      <c r="J32" s="865">
        <v>0.45084970856594769</v>
      </c>
      <c r="K32" s="449">
        <v>11703</v>
      </c>
      <c r="L32" s="866">
        <v>0.28000000000000003</v>
      </c>
    </row>
    <row r="33" spans="2:23" ht="20" customHeight="1">
      <c r="B33" s="171" t="s">
        <v>86</v>
      </c>
      <c r="C33" s="870">
        <v>20552</v>
      </c>
      <c r="D33" s="871">
        <v>0.37</v>
      </c>
      <c r="E33" s="168">
        <v>19876</v>
      </c>
      <c r="F33" s="242">
        <v>0.42</v>
      </c>
      <c r="G33" s="168">
        <v>21310</v>
      </c>
      <c r="H33" s="242">
        <v>0.54</v>
      </c>
      <c r="I33" s="840">
        <v>22329</v>
      </c>
      <c r="J33" s="867">
        <v>0.54915029143405225</v>
      </c>
      <c r="K33" s="840">
        <v>30456</v>
      </c>
      <c r="L33" s="868">
        <v>0.72</v>
      </c>
    </row>
    <row r="34" spans="2:23" ht="20" customHeight="1">
      <c r="B34" s="974" t="s">
        <v>31</v>
      </c>
      <c r="C34" s="975">
        <v>55422</v>
      </c>
      <c r="D34" s="995">
        <v>1</v>
      </c>
      <c r="E34" s="976">
        <v>46861</v>
      </c>
      <c r="F34" s="996">
        <v>1</v>
      </c>
      <c r="G34" s="976">
        <v>39449</v>
      </c>
      <c r="H34" s="996">
        <v>1</v>
      </c>
      <c r="I34" s="976">
        <v>40661</v>
      </c>
      <c r="J34" s="996">
        <v>1</v>
      </c>
      <c r="K34" s="976">
        <v>42159</v>
      </c>
      <c r="L34" s="996">
        <v>1</v>
      </c>
    </row>
    <row r="35" spans="2:23" ht="20" customHeight="1">
      <c r="N35" s="34"/>
    </row>
    <row r="36" spans="2:23" ht="20" customHeight="1">
      <c r="B36" s="1578" t="s">
        <v>156</v>
      </c>
      <c r="C36" s="1578"/>
      <c r="D36" s="1578"/>
      <c r="E36" s="1578"/>
      <c r="F36" s="1578"/>
      <c r="G36" s="1578"/>
      <c r="H36" s="1578"/>
      <c r="I36" s="1578"/>
      <c r="J36" s="1578"/>
      <c r="K36" s="1578"/>
      <c r="L36" s="1578"/>
      <c r="M36" s="362"/>
      <c r="N36" s="362"/>
      <c r="O36" s="362"/>
      <c r="P36" s="362"/>
      <c r="Q36" s="362"/>
      <c r="R36" s="362"/>
      <c r="S36" s="362"/>
      <c r="T36" s="362"/>
      <c r="U36" s="362"/>
      <c r="V36" s="362"/>
      <c r="W36" s="362"/>
    </row>
    <row r="37" spans="2:23" ht="20" customHeight="1">
      <c r="B37" s="1578" t="s">
        <v>297</v>
      </c>
      <c r="C37" s="1578"/>
      <c r="D37" s="1578"/>
      <c r="E37" s="1578"/>
      <c r="F37" s="1578"/>
      <c r="G37" s="1578"/>
      <c r="H37" s="1578"/>
      <c r="I37" s="1578"/>
      <c r="J37" s="1578"/>
      <c r="K37" s="1578"/>
      <c r="L37" s="1578"/>
      <c r="M37" s="362"/>
      <c r="N37" s="362"/>
      <c r="O37" s="362"/>
      <c r="P37" s="362"/>
      <c r="Q37" s="362"/>
      <c r="R37" s="362"/>
      <c r="S37" s="362"/>
      <c r="T37" s="362"/>
      <c r="U37" s="362"/>
      <c r="V37" s="362"/>
      <c r="W37" s="362"/>
    </row>
    <row r="38" spans="2:23" ht="20" customHeight="1">
      <c r="B38" s="1578" t="s">
        <v>298</v>
      </c>
      <c r="C38" s="1578"/>
      <c r="D38" s="1578"/>
      <c r="E38" s="1578"/>
      <c r="F38" s="1578"/>
      <c r="G38" s="1578"/>
      <c r="H38" s="1578"/>
      <c r="I38" s="1578"/>
      <c r="J38" s="1578"/>
      <c r="K38" s="1578"/>
      <c r="L38" s="1578"/>
      <c r="M38" s="362"/>
      <c r="N38" s="362"/>
      <c r="O38" s="362"/>
      <c r="P38" s="362"/>
      <c r="Q38" s="362"/>
      <c r="R38" s="362"/>
      <c r="S38" s="362"/>
      <c r="T38" s="362"/>
      <c r="U38" s="362"/>
      <c r="V38" s="362"/>
      <c r="W38" s="362"/>
    </row>
    <row r="39" spans="2:23" ht="20" customHeight="1">
      <c r="B39" s="1578" t="s">
        <v>299</v>
      </c>
      <c r="C39" s="1578"/>
      <c r="D39" s="1578"/>
      <c r="E39" s="1578"/>
      <c r="F39" s="1578"/>
      <c r="G39" s="1578"/>
      <c r="H39" s="1578"/>
      <c r="I39" s="1578"/>
      <c r="J39" s="1578"/>
      <c r="K39" s="1578"/>
      <c r="L39" s="1578"/>
      <c r="M39" s="362"/>
      <c r="N39" s="362"/>
      <c r="O39" s="362"/>
      <c r="P39" s="362"/>
      <c r="Q39" s="362"/>
      <c r="R39" s="362"/>
      <c r="S39" s="362"/>
      <c r="T39" s="362"/>
      <c r="U39" s="362"/>
      <c r="V39" s="362"/>
      <c r="W39" s="362"/>
    </row>
    <row r="40" spans="2:23" ht="20" customHeight="1">
      <c r="B40" s="1578" t="s">
        <v>300</v>
      </c>
      <c r="C40" s="1578"/>
      <c r="D40" s="1578"/>
      <c r="E40" s="1578"/>
      <c r="F40" s="1578"/>
      <c r="G40" s="1578"/>
      <c r="H40" s="1578"/>
      <c r="I40" s="1578"/>
      <c r="J40" s="1578"/>
      <c r="K40" s="1578"/>
      <c r="L40" s="1578"/>
      <c r="M40" s="362"/>
      <c r="N40" s="362"/>
      <c r="O40" s="362"/>
      <c r="P40" s="362"/>
      <c r="Q40" s="362"/>
      <c r="R40" s="362"/>
      <c r="S40" s="362"/>
      <c r="T40" s="362"/>
      <c r="U40" s="362"/>
      <c r="V40" s="362"/>
      <c r="W40" s="362"/>
    </row>
  </sheetData>
  <mergeCells count="8">
    <mergeCell ref="B39:L39"/>
    <mergeCell ref="B40:L40"/>
    <mergeCell ref="V4:W4"/>
    <mergeCell ref="V20:W20"/>
    <mergeCell ref="V29:W29"/>
    <mergeCell ref="B36:L36"/>
    <mergeCell ref="B37:L37"/>
    <mergeCell ref="B38:L38"/>
  </mergeCells>
  <hyperlinks>
    <hyperlink ref="A2" location="Summary!A1" display=" " xr:uid="{865211A1-B032-449B-8730-3C5A23C3A7E5}"/>
  </hyperlinks>
  <pageMargins left="0.41" right="0.42" top="0.98425196850393704" bottom="0.98425196850393704" header="0.51181102362204722" footer="0.51181102362204722"/>
  <pageSetup paperSize="9" scale="62" orientation="portrait" r:id="rId1"/>
  <headerFooter>
    <oddFooter>&amp;L&amp;1#&amp;"Calibri"&amp;10&amp;K000000TOTAL Classification: Restricted Distribution TOTAL -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35AAE-365B-4F12-B03F-85C34D22227C}">
  <sheetPr>
    <tabColor rgb="FF285AFF"/>
  </sheetPr>
  <dimension ref="A2:K12"/>
  <sheetViews>
    <sheetView showGridLines="0" zoomScaleNormal="100" zoomScaleSheetLayoutView="100" workbookViewId="0"/>
  </sheetViews>
  <sheetFormatPr baseColWidth="10" defaultColWidth="11" defaultRowHeight="16"/>
  <cols>
    <col min="1" max="1" width="5.5" style="366" customWidth="1"/>
    <col min="2" max="8" width="11" style="366"/>
    <col min="9" max="9" width="22.33203125" style="366" customWidth="1"/>
    <col min="10" max="10" width="5.5" style="366" customWidth="1"/>
    <col min="11" max="262" width="11" style="366"/>
    <col min="263" max="263" width="22.33203125" style="366" customWidth="1"/>
    <col min="264" max="518" width="11" style="366"/>
    <col min="519" max="519" width="22.33203125" style="366" customWidth="1"/>
    <col min="520" max="774" width="11" style="366"/>
    <col min="775" max="775" width="22.33203125" style="366" customWidth="1"/>
    <col min="776" max="1030" width="11" style="366"/>
    <col min="1031" max="1031" width="22.33203125" style="366" customWidth="1"/>
    <col min="1032" max="1286" width="11" style="366"/>
    <col min="1287" max="1287" width="22.33203125" style="366" customWidth="1"/>
    <col min="1288" max="1542" width="11" style="366"/>
    <col min="1543" max="1543" width="22.33203125" style="366" customWidth="1"/>
    <col min="1544" max="1798" width="11" style="366"/>
    <col min="1799" max="1799" width="22.33203125" style="366" customWidth="1"/>
    <col min="1800" max="2054" width="11" style="366"/>
    <col min="2055" max="2055" width="22.33203125" style="366" customWidth="1"/>
    <col min="2056" max="2310" width="11" style="366"/>
    <col min="2311" max="2311" width="22.33203125" style="366" customWidth="1"/>
    <col min="2312" max="2566" width="11" style="366"/>
    <col min="2567" max="2567" width="22.33203125" style="366" customWidth="1"/>
    <col min="2568" max="2822" width="11" style="366"/>
    <col min="2823" max="2823" width="22.33203125" style="366" customWidth="1"/>
    <col min="2824" max="3078" width="11" style="366"/>
    <col min="3079" max="3079" width="22.33203125" style="366" customWidth="1"/>
    <col min="3080" max="3334" width="11" style="366"/>
    <col min="3335" max="3335" width="22.33203125" style="366" customWidth="1"/>
    <col min="3336" max="3590" width="11" style="366"/>
    <col min="3591" max="3591" width="22.33203125" style="366" customWidth="1"/>
    <col min="3592" max="3846" width="11" style="366"/>
    <col min="3847" max="3847" width="22.33203125" style="366" customWidth="1"/>
    <col min="3848" max="4102" width="11" style="366"/>
    <col min="4103" max="4103" width="22.33203125" style="366" customWidth="1"/>
    <col min="4104" max="4358" width="11" style="366"/>
    <col min="4359" max="4359" width="22.33203125" style="366" customWidth="1"/>
    <col min="4360" max="4614" width="11" style="366"/>
    <col min="4615" max="4615" width="22.33203125" style="366" customWidth="1"/>
    <col min="4616" max="4870" width="11" style="366"/>
    <col min="4871" max="4871" width="22.33203125" style="366" customWidth="1"/>
    <col min="4872" max="5126" width="11" style="366"/>
    <col min="5127" max="5127" width="22.33203125" style="366" customWidth="1"/>
    <col min="5128" max="5382" width="11" style="366"/>
    <col min="5383" max="5383" width="22.33203125" style="366" customWidth="1"/>
    <col min="5384" max="5638" width="11" style="366"/>
    <col min="5639" max="5639" width="22.33203125" style="366" customWidth="1"/>
    <col min="5640" max="5894" width="11" style="366"/>
    <col min="5895" max="5895" width="22.33203125" style="366" customWidth="1"/>
    <col min="5896" max="6150" width="11" style="366"/>
    <col min="6151" max="6151" width="22.33203125" style="366" customWidth="1"/>
    <col min="6152" max="6406" width="11" style="366"/>
    <col min="6407" max="6407" width="22.33203125" style="366" customWidth="1"/>
    <col min="6408" max="6662" width="11" style="366"/>
    <col min="6663" max="6663" width="22.33203125" style="366" customWidth="1"/>
    <col min="6664" max="6918" width="11" style="366"/>
    <col min="6919" max="6919" width="22.33203125" style="366" customWidth="1"/>
    <col min="6920" max="7174" width="11" style="366"/>
    <col min="7175" max="7175" width="22.33203125" style="366" customWidth="1"/>
    <col min="7176" max="7430" width="11" style="366"/>
    <col min="7431" max="7431" width="22.33203125" style="366" customWidth="1"/>
    <col min="7432" max="7686" width="11" style="366"/>
    <col min="7687" max="7687" width="22.33203125" style="366" customWidth="1"/>
    <col min="7688" max="7942" width="11" style="366"/>
    <col min="7943" max="7943" width="22.33203125" style="366" customWidth="1"/>
    <col min="7944" max="8198" width="11" style="366"/>
    <col min="8199" max="8199" width="22.33203125" style="366" customWidth="1"/>
    <col min="8200" max="8454" width="11" style="366"/>
    <col min="8455" max="8455" width="22.33203125" style="366" customWidth="1"/>
    <col min="8456" max="8710" width="11" style="366"/>
    <col min="8711" max="8711" width="22.33203125" style="366" customWidth="1"/>
    <col min="8712" max="8966" width="11" style="366"/>
    <col min="8967" max="8967" width="22.33203125" style="366" customWidth="1"/>
    <col min="8968" max="9222" width="11" style="366"/>
    <col min="9223" max="9223" width="22.33203125" style="366" customWidth="1"/>
    <col min="9224" max="9478" width="11" style="366"/>
    <col min="9479" max="9479" width="22.33203125" style="366" customWidth="1"/>
    <col min="9480" max="9734" width="11" style="366"/>
    <col min="9735" max="9735" width="22.33203125" style="366" customWidth="1"/>
    <col min="9736" max="9990" width="11" style="366"/>
    <col min="9991" max="9991" width="22.33203125" style="366" customWidth="1"/>
    <col min="9992" max="10246" width="11" style="366"/>
    <col min="10247" max="10247" width="22.33203125" style="366" customWidth="1"/>
    <col min="10248" max="10502" width="11" style="366"/>
    <col min="10503" max="10503" width="22.33203125" style="366" customWidth="1"/>
    <col min="10504" max="10758" width="11" style="366"/>
    <col min="10759" max="10759" width="22.33203125" style="366" customWidth="1"/>
    <col min="10760" max="11014" width="11" style="366"/>
    <col min="11015" max="11015" width="22.33203125" style="366" customWidth="1"/>
    <col min="11016" max="11270" width="11" style="366"/>
    <col min="11271" max="11271" width="22.33203125" style="366" customWidth="1"/>
    <col min="11272" max="11526" width="11" style="366"/>
    <col min="11527" max="11527" width="22.33203125" style="366" customWidth="1"/>
    <col min="11528" max="11782" width="11" style="366"/>
    <col min="11783" max="11783" width="22.33203125" style="366" customWidth="1"/>
    <col min="11784" max="12038" width="11" style="366"/>
    <col min="12039" max="12039" width="22.33203125" style="366" customWidth="1"/>
    <col min="12040" max="12294" width="11" style="366"/>
    <col min="12295" max="12295" width="22.33203125" style="366" customWidth="1"/>
    <col min="12296" max="12550" width="11" style="366"/>
    <col min="12551" max="12551" width="22.33203125" style="366" customWidth="1"/>
    <col min="12552" max="12806" width="11" style="366"/>
    <col min="12807" max="12807" width="22.33203125" style="366" customWidth="1"/>
    <col min="12808" max="13062" width="11" style="366"/>
    <col min="13063" max="13063" width="22.33203125" style="366" customWidth="1"/>
    <col min="13064" max="13318" width="11" style="366"/>
    <col min="13319" max="13319" width="22.33203125" style="366" customWidth="1"/>
    <col min="13320" max="13574" width="11" style="366"/>
    <col min="13575" max="13575" width="22.33203125" style="366" customWidth="1"/>
    <col min="13576" max="13830" width="11" style="366"/>
    <col min="13831" max="13831" width="22.33203125" style="366" customWidth="1"/>
    <col min="13832" max="14086" width="11" style="366"/>
    <col min="14087" max="14087" width="22.33203125" style="366" customWidth="1"/>
    <col min="14088" max="14342" width="11" style="366"/>
    <col min="14343" max="14343" width="22.33203125" style="366" customWidth="1"/>
    <col min="14344" max="14598" width="11" style="366"/>
    <col min="14599" max="14599" width="22.33203125" style="366" customWidth="1"/>
    <col min="14600" max="14854" width="11" style="366"/>
    <col min="14855" max="14855" width="22.33203125" style="366" customWidth="1"/>
    <col min="14856" max="15110" width="11" style="366"/>
    <col min="15111" max="15111" width="22.33203125" style="366" customWidth="1"/>
    <col min="15112" max="15366" width="11" style="366"/>
    <col min="15367" max="15367" width="22.33203125" style="366" customWidth="1"/>
    <col min="15368" max="15622" width="11" style="366"/>
    <col min="15623" max="15623" width="22.33203125" style="366" customWidth="1"/>
    <col min="15624" max="15878" width="11" style="366"/>
    <col min="15879" max="15879" width="22.33203125" style="366" customWidth="1"/>
    <col min="15880" max="16134" width="11" style="366"/>
    <col min="16135" max="16135" width="22.33203125" style="366" customWidth="1"/>
    <col min="16136" max="16384" width="11" style="366"/>
  </cols>
  <sheetData>
    <row r="2" spans="1:11">
      <c r="A2" s="21" t="s">
        <v>14</v>
      </c>
      <c r="B2" s="37" t="s">
        <v>218</v>
      </c>
      <c r="C2" s="37"/>
      <c r="D2" s="37"/>
      <c r="E2" s="37"/>
      <c r="F2" s="37"/>
      <c r="G2" s="37"/>
      <c r="H2" s="37"/>
      <c r="I2" s="37"/>
      <c r="J2" s="37"/>
      <c r="K2" s="37"/>
    </row>
    <row r="3" spans="1:11" ht="22" customHeight="1">
      <c r="B3" s="22"/>
    </row>
    <row r="4" spans="1:11" ht="50" customHeight="1">
      <c r="B4" s="1562" t="s">
        <v>1158</v>
      </c>
      <c r="C4" s="1562"/>
      <c r="D4" s="1562"/>
      <c r="E4" s="1562"/>
      <c r="F4" s="1562"/>
      <c r="G4" s="1562"/>
      <c r="H4" s="1562"/>
      <c r="I4" s="1562"/>
    </row>
    <row r="5" spans="1:11" ht="93" customHeight="1">
      <c r="B5" s="1562" t="s">
        <v>324</v>
      </c>
      <c r="C5" s="1562"/>
      <c r="D5" s="1562"/>
      <c r="E5" s="1562"/>
      <c r="F5" s="1562"/>
      <c r="G5" s="1562"/>
      <c r="H5" s="1562"/>
      <c r="I5" s="1562"/>
    </row>
    <row r="6" spans="1:11" ht="78" customHeight="1"/>
    <row r="8" spans="1:11" ht="57" customHeight="1">
      <c r="B8" s="1563"/>
      <c r="C8" s="1563"/>
      <c r="D8" s="1563"/>
      <c r="E8" s="1563"/>
      <c r="F8" s="1563"/>
      <c r="G8" s="1563"/>
      <c r="H8" s="1563"/>
    </row>
    <row r="12" spans="1:11">
      <c r="F12" s="165"/>
    </row>
  </sheetData>
  <sheetProtection formatCells="0" formatColumns="0" formatRows="0" insertColumns="0" insertRows="0" insertHyperlinks="0" deleteColumns="0" deleteRows="0" sort="0" autoFilter="0" pivotTables="0"/>
  <mergeCells count="3">
    <mergeCell ref="B4:I4"/>
    <mergeCell ref="B5:I5"/>
    <mergeCell ref="B8:H8"/>
  </mergeCells>
  <hyperlinks>
    <hyperlink ref="A2" location="Summary!A1" display=" " xr:uid="{301CFE01-35EA-4938-9F98-1FF7FC870F56}"/>
  </hyperlinks>
  <pageMargins left="0.7" right="0.7" top="0.75" bottom="0.75" header="0.3" footer="0.3"/>
  <pageSetup paperSize="9" scale="75" orientation="landscape" r:id="rId1"/>
  <headerFooter>
    <oddFooter>&amp;L&amp;1#&amp;"Calibri"&amp;10&amp;K000000TOTAL Classification: Restricted Distribution TOTAL - All rights reserved</oddFooter>
  </headerFooter>
  <colBreaks count="1" manualBreakCount="1">
    <brk id="10"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6CFA-83EA-471D-96F0-2DF8FD730B2B}">
  <sheetPr>
    <tabColor rgb="FF285AFF"/>
    <pageSetUpPr fitToPage="1"/>
  </sheetPr>
  <dimension ref="A2:I110"/>
  <sheetViews>
    <sheetView showGridLines="0" zoomScale="70" zoomScaleNormal="70" zoomScaleSheetLayoutView="100" zoomScalePageLayoutView="70" workbookViewId="0">
      <pane ySplit="5" topLeftCell="A13" activePane="bottomLeft" state="frozenSplit"/>
      <selection activeCell="B47" sqref="B47"/>
      <selection pane="bottomLeft"/>
    </sheetView>
  </sheetViews>
  <sheetFormatPr baseColWidth="10" defaultColWidth="11" defaultRowHeight="20" customHeight="1"/>
  <cols>
    <col min="1" max="1" width="5.5" style="366" customWidth="1"/>
    <col min="2" max="2" width="59" style="366" customWidth="1"/>
    <col min="3" max="3" width="13.6640625" style="366" bestFit="1" customWidth="1"/>
    <col min="4" max="4" width="11.1640625" style="366" customWidth="1"/>
    <col min="5" max="5" width="15.1640625" style="366" customWidth="1"/>
    <col min="6" max="6" width="11.1640625" style="366" customWidth="1"/>
    <col min="7" max="7" width="13" style="366" bestFit="1" customWidth="1"/>
    <col min="8" max="8" width="11.1640625" style="366" customWidth="1"/>
    <col min="9" max="9" width="12.5" style="366" customWidth="1"/>
    <col min="10" max="10" width="5.5" style="366" customWidth="1"/>
    <col min="11" max="13" width="11" style="366"/>
    <col min="14" max="14" width="10.33203125" style="366" customWidth="1"/>
    <col min="15" max="15" width="0" style="366" hidden="1" customWidth="1"/>
    <col min="16" max="16384" width="11" style="366"/>
  </cols>
  <sheetData>
    <row r="2" spans="1:9" ht="20" customHeight="1">
      <c r="A2" s="21" t="s">
        <v>14</v>
      </c>
      <c r="B2" s="1574" t="s">
        <v>268</v>
      </c>
      <c r="C2" s="1574"/>
      <c r="D2" s="1574"/>
      <c r="E2" s="1574"/>
      <c r="F2" s="1574"/>
      <c r="G2" s="1574"/>
      <c r="H2" s="1574"/>
      <c r="I2" s="1574"/>
    </row>
    <row r="3" spans="1:9" ht="20" customHeight="1">
      <c r="G3" s="86"/>
    </row>
    <row r="4" spans="1:9" ht="20" customHeight="1">
      <c r="B4" s="243"/>
      <c r="C4" s="1586" t="s">
        <v>87</v>
      </c>
      <c r="D4" s="1587"/>
      <c r="E4" s="1588" t="s">
        <v>88</v>
      </c>
      <c r="F4" s="1590" t="s">
        <v>89</v>
      </c>
      <c r="G4" s="1589" t="s">
        <v>61</v>
      </c>
      <c r="H4" s="1587"/>
      <c r="I4" s="1588" t="s">
        <v>90</v>
      </c>
    </row>
    <row r="5" spans="1:9" ht="20" customHeight="1">
      <c r="B5" s="971" t="s">
        <v>9</v>
      </c>
      <c r="C5" s="957" t="s">
        <v>91</v>
      </c>
      <c r="D5" s="957" t="s">
        <v>92</v>
      </c>
      <c r="E5" s="1589"/>
      <c r="F5" s="1586"/>
      <c r="G5" s="997" t="s">
        <v>91</v>
      </c>
      <c r="H5" s="957" t="s">
        <v>92</v>
      </c>
      <c r="I5" s="1589"/>
    </row>
    <row r="6" spans="1:9" ht="20" customHeight="1">
      <c r="B6" s="1547" t="s">
        <v>301</v>
      </c>
      <c r="C6" s="1548">
        <v>2440057883</v>
      </c>
      <c r="D6" s="1548">
        <v>7670</v>
      </c>
      <c r="E6" s="1549">
        <v>101528</v>
      </c>
      <c r="F6" s="1550">
        <v>-12119</v>
      </c>
      <c r="G6" s="1551">
        <v>-113967758</v>
      </c>
      <c r="H6" s="1550">
        <v>-4585</v>
      </c>
      <c r="I6" s="1551">
        <v>92494</v>
      </c>
    </row>
    <row r="7" spans="1:9" ht="20" customHeight="1">
      <c r="B7" s="38" t="s">
        <v>93</v>
      </c>
      <c r="C7" s="502" t="s">
        <v>10</v>
      </c>
      <c r="D7" s="502" t="s">
        <v>10</v>
      </c>
      <c r="E7" s="244">
        <v>-6512</v>
      </c>
      <c r="F7" s="449" t="s">
        <v>10</v>
      </c>
      <c r="G7" s="245" t="s">
        <v>10</v>
      </c>
      <c r="H7" s="449" t="s">
        <v>10</v>
      </c>
      <c r="I7" s="245">
        <v>-6512</v>
      </c>
    </row>
    <row r="8" spans="1:9" ht="20" customHeight="1">
      <c r="B8" s="38" t="s">
        <v>194</v>
      </c>
      <c r="C8" s="502" t="s">
        <v>10</v>
      </c>
      <c r="D8" s="502" t="s">
        <v>10</v>
      </c>
      <c r="E8" s="244">
        <v>6196</v>
      </c>
      <c r="F8" s="449" t="s">
        <v>10</v>
      </c>
      <c r="G8" s="245" t="s">
        <v>10</v>
      </c>
      <c r="H8" s="449" t="s">
        <v>10</v>
      </c>
      <c r="I8" s="245">
        <v>6196</v>
      </c>
    </row>
    <row r="9" spans="1:9" ht="20" customHeight="1">
      <c r="B9" s="38" t="s">
        <v>97</v>
      </c>
      <c r="C9" s="502" t="s">
        <v>10</v>
      </c>
      <c r="D9" s="502" t="s">
        <v>10</v>
      </c>
      <c r="E9" s="244">
        <v>-108</v>
      </c>
      <c r="F9" s="449">
        <v>-1752</v>
      </c>
      <c r="G9" s="245" t="s">
        <v>10</v>
      </c>
      <c r="H9" s="449" t="s">
        <v>10</v>
      </c>
      <c r="I9" s="245">
        <v>-1860</v>
      </c>
    </row>
    <row r="10" spans="1:9" ht="20" customHeight="1">
      <c r="B10" s="38" t="s">
        <v>94</v>
      </c>
      <c r="C10" s="502">
        <v>90639247</v>
      </c>
      <c r="D10" s="502">
        <v>251</v>
      </c>
      <c r="E10" s="244">
        <v>3553</v>
      </c>
      <c r="F10" s="449" t="s">
        <v>10</v>
      </c>
      <c r="G10" s="245" t="s">
        <v>10</v>
      </c>
      <c r="H10" s="449" t="s">
        <v>10</v>
      </c>
      <c r="I10" s="245">
        <v>3804</v>
      </c>
    </row>
    <row r="11" spans="1:9" ht="20" customHeight="1">
      <c r="B11" s="38" t="s">
        <v>95</v>
      </c>
      <c r="C11" s="502" t="s">
        <v>10</v>
      </c>
      <c r="D11" s="502" t="s">
        <v>10</v>
      </c>
      <c r="E11" s="244" t="s">
        <v>10</v>
      </c>
      <c r="F11" s="449" t="s">
        <v>10</v>
      </c>
      <c r="G11" s="245" t="s">
        <v>10</v>
      </c>
      <c r="H11" s="449" t="s">
        <v>10</v>
      </c>
      <c r="I11" s="245" t="s">
        <v>10</v>
      </c>
    </row>
    <row r="12" spans="1:9" ht="20" customHeight="1">
      <c r="B12" s="38" t="s">
        <v>304</v>
      </c>
      <c r="C12" s="502" t="s">
        <v>10</v>
      </c>
      <c r="D12" s="502" t="s">
        <v>10</v>
      </c>
      <c r="E12" s="244">
        <v>-163</v>
      </c>
      <c r="F12" s="449" t="s">
        <v>10</v>
      </c>
      <c r="G12" s="245">
        <v>3048668</v>
      </c>
      <c r="H12" s="449">
        <v>163</v>
      </c>
      <c r="I12" s="245" t="s">
        <v>10</v>
      </c>
    </row>
    <row r="13" spans="1:9" ht="20" customHeight="1">
      <c r="B13" s="38" t="s">
        <v>98</v>
      </c>
      <c r="C13" s="502" t="s">
        <v>10</v>
      </c>
      <c r="D13" s="502" t="s">
        <v>10</v>
      </c>
      <c r="E13" s="244">
        <v>112</v>
      </c>
      <c r="F13" s="449" t="s">
        <v>10</v>
      </c>
      <c r="G13" s="245" t="s">
        <v>10</v>
      </c>
      <c r="H13" s="449" t="s">
        <v>10</v>
      </c>
      <c r="I13" s="245">
        <v>112</v>
      </c>
    </row>
    <row r="14" spans="1:9" ht="20" customHeight="1">
      <c r="B14" s="38" t="s">
        <v>96</v>
      </c>
      <c r="C14" s="502">
        <v>-100331268</v>
      </c>
      <c r="D14" s="502">
        <v>-317</v>
      </c>
      <c r="E14" s="244">
        <v>-3505</v>
      </c>
      <c r="F14" s="449" t="s">
        <v>10</v>
      </c>
      <c r="G14" s="245">
        <v>100331268</v>
      </c>
      <c r="H14" s="449">
        <v>3822</v>
      </c>
      <c r="I14" s="245" t="s">
        <v>10</v>
      </c>
    </row>
    <row r="15" spans="1:9" ht="20" customHeight="1">
      <c r="B15" s="38" t="s">
        <v>169</v>
      </c>
      <c r="C15" s="502" t="s">
        <v>10</v>
      </c>
      <c r="D15" s="502" t="s">
        <v>10</v>
      </c>
      <c r="E15" s="244">
        <v>4711</v>
      </c>
      <c r="F15" s="449" t="s">
        <v>10</v>
      </c>
      <c r="G15" s="245" t="s">
        <v>10</v>
      </c>
      <c r="H15" s="449" t="s">
        <v>10</v>
      </c>
      <c r="I15" s="245">
        <v>4711</v>
      </c>
    </row>
    <row r="16" spans="1:9" ht="20" customHeight="1">
      <c r="B16" s="38" t="s">
        <v>170</v>
      </c>
      <c r="C16" s="502" t="s">
        <v>10</v>
      </c>
      <c r="D16" s="502" t="s">
        <v>10</v>
      </c>
      <c r="E16" s="244">
        <v>-203</v>
      </c>
      <c r="F16" s="449" t="s">
        <v>10</v>
      </c>
      <c r="G16" s="245" t="s">
        <v>10</v>
      </c>
      <c r="H16" s="449" t="s">
        <v>10</v>
      </c>
      <c r="I16" s="245">
        <v>-203</v>
      </c>
    </row>
    <row r="17" spans="2:9" ht="20" customHeight="1">
      <c r="B17" s="38" t="s">
        <v>316</v>
      </c>
      <c r="C17" s="502" t="s">
        <v>10</v>
      </c>
      <c r="D17" s="502" t="s">
        <v>10</v>
      </c>
      <c r="E17" s="244">
        <v>-98</v>
      </c>
      <c r="F17" s="449" t="s">
        <v>10</v>
      </c>
      <c r="G17" s="245" t="s">
        <v>10</v>
      </c>
      <c r="H17" s="449" t="s">
        <v>10</v>
      </c>
      <c r="I17" s="245">
        <v>-98</v>
      </c>
    </row>
    <row r="18" spans="2:9" ht="20" customHeight="1">
      <c r="B18" s="177" t="s">
        <v>99</v>
      </c>
      <c r="C18" s="246" t="s">
        <v>10</v>
      </c>
      <c r="D18" s="246" t="s">
        <v>10</v>
      </c>
      <c r="E18" s="247">
        <v>36</v>
      </c>
      <c r="F18" s="248" t="s">
        <v>10</v>
      </c>
      <c r="G18" s="249" t="s">
        <v>10</v>
      </c>
      <c r="H18" s="248" t="s">
        <v>10</v>
      </c>
      <c r="I18" s="249">
        <v>36</v>
      </c>
    </row>
    <row r="19" spans="2:9" ht="20" customHeight="1">
      <c r="B19" s="998" t="s">
        <v>195</v>
      </c>
      <c r="C19" s="999">
        <v>2430365862</v>
      </c>
      <c r="D19" s="999">
        <v>7604</v>
      </c>
      <c r="E19" s="989">
        <v>105547</v>
      </c>
      <c r="F19" s="1000">
        <v>-13871</v>
      </c>
      <c r="G19" s="1000">
        <v>-10587822</v>
      </c>
      <c r="H19" s="1000">
        <v>-600</v>
      </c>
      <c r="I19" s="1000">
        <v>98680</v>
      </c>
    </row>
    <row r="20" spans="2:9" ht="20" customHeight="1">
      <c r="B20" s="38" t="s">
        <v>93</v>
      </c>
      <c r="C20" s="502" t="s">
        <v>10</v>
      </c>
      <c r="D20" s="502" t="s">
        <v>10</v>
      </c>
      <c r="E20" s="244">
        <v>-6992</v>
      </c>
      <c r="F20" s="449" t="s">
        <v>10</v>
      </c>
      <c r="G20" s="245" t="s">
        <v>10</v>
      </c>
      <c r="H20" s="449" t="s">
        <v>10</v>
      </c>
      <c r="I20" s="245">
        <v>-6992</v>
      </c>
    </row>
    <row r="21" spans="2:9" ht="20" customHeight="1">
      <c r="B21" s="38" t="s">
        <v>226</v>
      </c>
      <c r="C21" s="502" t="s">
        <v>10</v>
      </c>
      <c r="D21" s="502" t="s">
        <v>10</v>
      </c>
      <c r="E21" s="244">
        <v>8631</v>
      </c>
      <c r="F21" s="449" t="s">
        <v>10</v>
      </c>
      <c r="G21" s="245" t="s">
        <v>10</v>
      </c>
      <c r="H21" s="449" t="s">
        <v>10</v>
      </c>
      <c r="I21" s="245">
        <v>8631</v>
      </c>
    </row>
    <row r="22" spans="2:9" ht="20" customHeight="1">
      <c r="B22" s="38" t="s">
        <v>97</v>
      </c>
      <c r="C22" s="502" t="s">
        <v>10</v>
      </c>
      <c r="D22" s="502" t="s">
        <v>10</v>
      </c>
      <c r="E22" s="244">
        <v>718</v>
      </c>
      <c r="F22" s="449">
        <v>5963</v>
      </c>
      <c r="G22" s="245" t="s">
        <v>10</v>
      </c>
      <c r="H22" s="449" t="s">
        <v>10</v>
      </c>
      <c r="I22" s="245">
        <v>6681</v>
      </c>
    </row>
    <row r="23" spans="2:9" ht="20" customHeight="1">
      <c r="B23" s="38" t="s">
        <v>94</v>
      </c>
      <c r="C23" s="502">
        <v>98623754</v>
      </c>
      <c r="D23" s="502">
        <v>278</v>
      </c>
      <c r="E23" s="244">
        <v>4431</v>
      </c>
      <c r="F23" s="449" t="s">
        <v>10</v>
      </c>
      <c r="G23" s="245" t="s">
        <v>10</v>
      </c>
      <c r="H23" s="449" t="s">
        <v>10</v>
      </c>
      <c r="I23" s="245">
        <v>4709</v>
      </c>
    </row>
    <row r="24" spans="2:9" ht="20" customHeight="1">
      <c r="B24" s="38" t="s">
        <v>95</v>
      </c>
      <c r="C24" s="502" t="s">
        <v>10</v>
      </c>
      <c r="D24" s="502" t="s">
        <v>10</v>
      </c>
      <c r="E24" s="244" t="s">
        <v>10</v>
      </c>
      <c r="F24" s="449" t="s">
        <v>10</v>
      </c>
      <c r="G24" s="245" t="s">
        <v>10</v>
      </c>
      <c r="H24" s="449" t="s">
        <v>10</v>
      </c>
      <c r="I24" s="245" t="s">
        <v>10</v>
      </c>
    </row>
    <row r="25" spans="2:9" ht="20" customHeight="1">
      <c r="B25" s="38" t="s">
        <v>304</v>
      </c>
      <c r="C25" s="502" t="s">
        <v>10</v>
      </c>
      <c r="D25" s="502" t="s">
        <v>10</v>
      </c>
      <c r="E25" s="244">
        <v>-142</v>
      </c>
      <c r="F25" s="449" t="s">
        <v>10</v>
      </c>
      <c r="G25" s="245">
        <v>2211066</v>
      </c>
      <c r="H25" s="449">
        <v>142</v>
      </c>
      <c r="I25" s="245" t="s">
        <v>10</v>
      </c>
    </row>
    <row r="26" spans="2:9" ht="20" customHeight="1">
      <c r="B26" s="38" t="s">
        <v>98</v>
      </c>
      <c r="C26" s="502" t="s">
        <v>10</v>
      </c>
      <c r="D26" s="502" t="s">
        <v>10</v>
      </c>
      <c r="E26" s="244">
        <v>151</v>
      </c>
      <c r="F26" s="449" t="s">
        <v>10</v>
      </c>
      <c r="G26" s="245" t="s">
        <v>10</v>
      </c>
      <c r="H26" s="449" t="s">
        <v>10</v>
      </c>
      <c r="I26" s="245">
        <v>151</v>
      </c>
    </row>
    <row r="27" spans="2:9" ht="20" customHeight="1">
      <c r="B27" s="38" t="s">
        <v>96</v>
      </c>
      <c r="C27" s="502" t="s">
        <v>10</v>
      </c>
      <c r="D27" s="502" t="s">
        <v>10</v>
      </c>
      <c r="E27" s="244" t="s">
        <v>10</v>
      </c>
      <c r="F27" s="449" t="s">
        <v>10</v>
      </c>
      <c r="G27" s="245" t="s">
        <v>10</v>
      </c>
      <c r="H27" s="449" t="s">
        <v>10</v>
      </c>
      <c r="I27" s="245" t="s">
        <v>10</v>
      </c>
    </row>
    <row r="28" spans="2:9" ht="20" customHeight="1">
      <c r="B28" s="38" t="s">
        <v>169</v>
      </c>
      <c r="C28" s="502" t="s">
        <v>10</v>
      </c>
      <c r="D28" s="502" t="s">
        <v>10</v>
      </c>
      <c r="E28" s="244" t="s">
        <v>10</v>
      </c>
      <c r="F28" s="449" t="s">
        <v>10</v>
      </c>
      <c r="G28" s="245" t="s">
        <v>10</v>
      </c>
      <c r="H28" s="449" t="s">
        <v>10</v>
      </c>
      <c r="I28" s="245" t="s">
        <v>10</v>
      </c>
    </row>
    <row r="29" spans="2:9" ht="20" customHeight="1">
      <c r="B29" s="38" t="s">
        <v>170</v>
      </c>
      <c r="C29" s="502" t="s">
        <v>10</v>
      </c>
      <c r="D29" s="502" t="s">
        <v>10</v>
      </c>
      <c r="E29" s="244">
        <v>-302</v>
      </c>
      <c r="F29" s="449" t="s">
        <v>10</v>
      </c>
      <c r="G29" s="245" t="s">
        <v>10</v>
      </c>
      <c r="H29" s="449" t="s">
        <v>10</v>
      </c>
      <c r="I29" s="245">
        <v>-302</v>
      </c>
    </row>
    <row r="30" spans="2:9" ht="20" customHeight="1">
      <c r="B30" s="38" t="s">
        <v>316</v>
      </c>
      <c r="C30" s="502" t="s">
        <v>10</v>
      </c>
      <c r="D30" s="502" t="s">
        <v>10</v>
      </c>
      <c r="E30" s="244">
        <v>-8</v>
      </c>
      <c r="F30" s="449" t="s">
        <v>10</v>
      </c>
      <c r="G30" s="245" t="s">
        <v>10</v>
      </c>
      <c r="H30" s="449" t="s">
        <v>10</v>
      </c>
      <c r="I30" s="245">
        <v>-8</v>
      </c>
    </row>
    <row r="31" spans="2:9" ht="20" customHeight="1">
      <c r="B31" s="177" t="s">
        <v>99</v>
      </c>
      <c r="C31" s="246" t="s">
        <v>10</v>
      </c>
      <c r="D31" s="246" t="s">
        <v>10</v>
      </c>
      <c r="E31" s="247">
        <v>6</v>
      </c>
      <c r="F31" s="248" t="s">
        <v>10</v>
      </c>
      <c r="G31" s="249" t="s">
        <v>10</v>
      </c>
      <c r="H31" s="248" t="s">
        <v>10</v>
      </c>
      <c r="I31" s="249">
        <v>6</v>
      </c>
    </row>
    <row r="32" spans="2:9" ht="20" customHeight="1">
      <c r="B32" s="998" t="s">
        <v>220</v>
      </c>
      <c r="C32" s="999">
        <v>2528989616</v>
      </c>
      <c r="D32" s="999">
        <v>7882</v>
      </c>
      <c r="E32" s="989">
        <v>112040</v>
      </c>
      <c r="F32" s="1000">
        <v>-7908</v>
      </c>
      <c r="G32" s="1000">
        <v>-8376756</v>
      </c>
      <c r="H32" s="1000">
        <v>-458</v>
      </c>
      <c r="I32" s="1000">
        <v>111556</v>
      </c>
    </row>
    <row r="33" spans="2:9" ht="20" customHeight="1">
      <c r="B33" s="38" t="s">
        <v>93</v>
      </c>
      <c r="C33" s="502" t="s">
        <v>10</v>
      </c>
      <c r="D33" s="502" t="s">
        <v>10</v>
      </c>
      <c r="E33" s="244">
        <v>-7881</v>
      </c>
      <c r="F33" s="449" t="s">
        <v>10</v>
      </c>
      <c r="G33" s="245" t="s">
        <v>10</v>
      </c>
      <c r="H33" s="449" t="s">
        <v>10</v>
      </c>
      <c r="I33" s="245">
        <v>-7881</v>
      </c>
    </row>
    <row r="34" spans="2:9" ht="20" customHeight="1">
      <c r="B34" s="38" t="s">
        <v>227</v>
      </c>
      <c r="C34" s="502" t="s">
        <v>10</v>
      </c>
      <c r="D34" s="502" t="s">
        <v>10</v>
      </c>
      <c r="E34" s="244">
        <v>11446</v>
      </c>
      <c r="F34" s="449" t="s">
        <v>10</v>
      </c>
      <c r="G34" s="245" t="s">
        <v>10</v>
      </c>
      <c r="H34" s="449" t="s">
        <v>10</v>
      </c>
      <c r="I34" s="245">
        <v>11446</v>
      </c>
    </row>
    <row r="35" spans="2:9" ht="20" customHeight="1">
      <c r="B35" s="38" t="s">
        <v>97</v>
      </c>
      <c r="C35" s="502" t="s">
        <v>10</v>
      </c>
      <c r="D35" s="502" t="s">
        <v>10</v>
      </c>
      <c r="E35" s="244">
        <v>-20</v>
      </c>
      <c r="F35" s="449">
        <v>-3405</v>
      </c>
      <c r="G35" s="245" t="s">
        <v>10</v>
      </c>
      <c r="H35" s="449" t="s">
        <v>10</v>
      </c>
      <c r="I35" s="245">
        <v>-3425</v>
      </c>
    </row>
    <row r="36" spans="2:9" ht="20" customHeight="1">
      <c r="B36" s="38" t="s">
        <v>94</v>
      </c>
      <c r="C36" s="502">
        <v>156203090</v>
      </c>
      <c r="D36" s="502">
        <v>476</v>
      </c>
      <c r="E36" s="244">
        <v>8366</v>
      </c>
      <c r="F36" s="449" t="s">
        <v>10</v>
      </c>
      <c r="G36" s="245" t="s">
        <v>10</v>
      </c>
      <c r="H36" s="449" t="s">
        <v>10</v>
      </c>
      <c r="I36" s="245">
        <v>8842</v>
      </c>
    </row>
    <row r="37" spans="2:9" ht="20" customHeight="1">
      <c r="B37" s="38" t="s">
        <v>95</v>
      </c>
      <c r="C37" s="502" t="s">
        <v>10</v>
      </c>
      <c r="D37" s="502" t="s">
        <v>10</v>
      </c>
      <c r="E37" s="244" t="s">
        <v>10</v>
      </c>
      <c r="F37" s="449" t="s">
        <v>10</v>
      </c>
      <c r="G37" s="245">
        <v>-72766481</v>
      </c>
      <c r="H37" s="449">
        <v>-4328</v>
      </c>
      <c r="I37" s="245">
        <v>-4328</v>
      </c>
    </row>
    <row r="38" spans="2:9" ht="20" customHeight="1">
      <c r="B38" s="38" t="s">
        <v>304</v>
      </c>
      <c r="C38" s="502" t="s">
        <v>10</v>
      </c>
      <c r="D38" s="502" t="s">
        <v>10</v>
      </c>
      <c r="E38" s="244">
        <v>-240</v>
      </c>
      <c r="F38" s="449" t="s">
        <v>10</v>
      </c>
      <c r="G38" s="245">
        <v>4079257</v>
      </c>
      <c r="H38" s="449">
        <v>240</v>
      </c>
      <c r="I38" s="245" t="s">
        <v>10</v>
      </c>
    </row>
    <row r="39" spans="2:9" ht="20" customHeight="1">
      <c r="B39" s="38" t="s">
        <v>98</v>
      </c>
      <c r="C39" s="502" t="s">
        <v>10</v>
      </c>
      <c r="D39" s="502" t="s">
        <v>10</v>
      </c>
      <c r="E39" s="244">
        <v>294</v>
      </c>
      <c r="F39" s="449" t="s">
        <v>10</v>
      </c>
      <c r="G39" s="245" t="s">
        <v>10</v>
      </c>
      <c r="H39" s="449" t="s">
        <v>10</v>
      </c>
      <c r="I39" s="245">
        <v>294</v>
      </c>
    </row>
    <row r="40" spans="2:9" ht="20" customHeight="1">
      <c r="B40" s="38" t="s">
        <v>96</v>
      </c>
      <c r="C40" s="502">
        <v>-44590699</v>
      </c>
      <c r="D40" s="502">
        <v>-131</v>
      </c>
      <c r="E40" s="244">
        <v>-2572</v>
      </c>
      <c r="F40" s="449" t="s">
        <v>10</v>
      </c>
      <c r="G40" s="245">
        <v>44590699</v>
      </c>
      <c r="H40" s="449">
        <v>2703</v>
      </c>
      <c r="I40" s="245" t="s">
        <v>10</v>
      </c>
    </row>
    <row r="41" spans="2:9" ht="20" customHeight="1">
      <c r="B41" s="38" t="s">
        <v>169</v>
      </c>
      <c r="C41" s="502" t="s">
        <v>10</v>
      </c>
      <c r="D41" s="502" t="s">
        <v>10</v>
      </c>
      <c r="E41" s="244" t="s">
        <v>10</v>
      </c>
      <c r="F41" s="449" t="s">
        <v>10</v>
      </c>
      <c r="G41" s="245" t="s">
        <v>10</v>
      </c>
      <c r="H41" s="449" t="s">
        <v>10</v>
      </c>
      <c r="I41" s="245" t="s">
        <v>10</v>
      </c>
    </row>
    <row r="42" spans="2:9" ht="20" customHeight="1">
      <c r="B42" s="38" t="s">
        <v>170</v>
      </c>
      <c r="C42" s="502" t="s">
        <v>10</v>
      </c>
      <c r="D42" s="502" t="s">
        <v>10</v>
      </c>
      <c r="E42" s="244">
        <v>-315</v>
      </c>
      <c r="F42" s="449" t="s">
        <v>10</v>
      </c>
      <c r="G42" s="245" t="s">
        <v>10</v>
      </c>
      <c r="H42" s="449" t="s">
        <v>10</v>
      </c>
      <c r="I42" s="245">
        <v>-315</v>
      </c>
    </row>
    <row r="43" spans="2:9" ht="20" customHeight="1">
      <c r="B43" s="38" t="s">
        <v>316</v>
      </c>
      <c r="C43" s="502" t="s">
        <v>10</v>
      </c>
      <c r="D43" s="502" t="s">
        <v>10</v>
      </c>
      <c r="E43" s="244">
        <v>-517</v>
      </c>
      <c r="F43" s="449" t="s">
        <v>10</v>
      </c>
      <c r="G43" s="245" t="s">
        <v>10</v>
      </c>
      <c r="H43" s="449" t="s">
        <v>10</v>
      </c>
      <c r="I43" s="245">
        <v>-517</v>
      </c>
    </row>
    <row r="44" spans="2:9" ht="20" customHeight="1">
      <c r="B44" s="177" t="s">
        <v>99</v>
      </c>
      <c r="C44" s="246" t="s">
        <v>10</v>
      </c>
      <c r="D44" s="246" t="s">
        <v>10</v>
      </c>
      <c r="E44" s="247">
        <v>-32</v>
      </c>
      <c r="F44" s="248" t="s">
        <v>10</v>
      </c>
      <c r="G44" s="249" t="s">
        <v>10</v>
      </c>
      <c r="H44" s="248" t="s">
        <v>10</v>
      </c>
      <c r="I44" s="249">
        <v>-32</v>
      </c>
    </row>
    <row r="45" spans="2:9" ht="20" customHeight="1">
      <c r="B45" s="998" t="s">
        <v>228</v>
      </c>
      <c r="C45" s="999">
        <v>2640602007</v>
      </c>
      <c r="D45" s="999">
        <v>8227</v>
      </c>
      <c r="E45" s="989">
        <v>120569</v>
      </c>
      <c r="F45" s="1000">
        <v>-11313</v>
      </c>
      <c r="G45" s="1000">
        <v>-32473281</v>
      </c>
      <c r="H45" s="1000">
        <v>-1843</v>
      </c>
      <c r="I45" s="1000">
        <v>115640</v>
      </c>
    </row>
    <row r="46" spans="2:9" ht="20" customHeight="1">
      <c r="B46" s="38" t="s">
        <v>93</v>
      </c>
      <c r="C46" s="502" t="s">
        <v>10</v>
      </c>
      <c r="D46" s="502" t="s">
        <v>10</v>
      </c>
      <c r="E46" s="244">
        <v>-7730</v>
      </c>
      <c r="F46" s="449" t="s">
        <v>10</v>
      </c>
      <c r="G46" s="245" t="s">
        <v>10</v>
      </c>
      <c r="H46" s="449" t="s">
        <v>10</v>
      </c>
      <c r="I46" s="245">
        <v>-7730</v>
      </c>
    </row>
    <row r="47" spans="2:9" ht="20" customHeight="1">
      <c r="B47" s="38" t="s">
        <v>240</v>
      </c>
      <c r="C47" s="502" t="s">
        <v>10</v>
      </c>
      <c r="D47" s="502" t="s">
        <v>10</v>
      </c>
      <c r="E47" s="244">
        <v>11267</v>
      </c>
      <c r="F47" s="449" t="s">
        <v>10</v>
      </c>
      <c r="G47" s="245" t="s">
        <v>10</v>
      </c>
      <c r="H47" s="449" t="s">
        <v>10</v>
      </c>
      <c r="I47" s="245">
        <v>11267</v>
      </c>
    </row>
    <row r="48" spans="2:9" ht="20" customHeight="1">
      <c r="B48" s="38" t="s">
        <v>97</v>
      </c>
      <c r="C48" s="502" t="s">
        <v>10</v>
      </c>
      <c r="D48" s="502" t="s">
        <v>10</v>
      </c>
      <c r="E48" s="244">
        <v>-659</v>
      </c>
      <c r="F48" s="449">
        <v>-190</v>
      </c>
      <c r="G48" s="245" t="s">
        <v>10</v>
      </c>
      <c r="H48" s="449" t="s">
        <v>10</v>
      </c>
      <c r="I48" s="245">
        <v>-849</v>
      </c>
    </row>
    <row r="49" spans="2:9" ht="20" customHeight="1">
      <c r="B49" s="38" t="s">
        <v>94</v>
      </c>
      <c r="C49" s="502">
        <v>26388503</v>
      </c>
      <c r="D49" s="502">
        <v>74</v>
      </c>
      <c r="E49" s="244">
        <v>1265</v>
      </c>
      <c r="F49" s="449" t="s">
        <v>10</v>
      </c>
      <c r="G49" s="245" t="s">
        <v>10</v>
      </c>
      <c r="H49" s="449" t="s">
        <v>10</v>
      </c>
      <c r="I49" s="245">
        <v>1339</v>
      </c>
    </row>
    <row r="50" spans="2:9" ht="20" customHeight="1">
      <c r="B50" s="38" t="s">
        <v>95</v>
      </c>
      <c r="C50" s="502" t="s">
        <v>10</v>
      </c>
      <c r="D50" s="502" t="s">
        <v>10</v>
      </c>
      <c r="E50" s="244" t="s">
        <v>10</v>
      </c>
      <c r="F50" s="449" t="s">
        <v>10</v>
      </c>
      <c r="G50" s="245">
        <v>-52389336</v>
      </c>
      <c r="H50" s="449">
        <v>-2810</v>
      </c>
      <c r="I50" s="245">
        <v>-2810</v>
      </c>
    </row>
    <row r="51" spans="2:9" ht="20" customHeight="1">
      <c r="B51" s="38" t="s">
        <v>304</v>
      </c>
      <c r="C51" s="502" t="s">
        <v>10</v>
      </c>
      <c r="D51" s="502" t="s">
        <v>10</v>
      </c>
      <c r="E51" s="244">
        <v>-219</v>
      </c>
      <c r="F51" s="449" t="s">
        <v>10</v>
      </c>
      <c r="G51" s="245">
        <v>4278948</v>
      </c>
      <c r="H51" s="449">
        <v>219</v>
      </c>
      <c r="I51" s="245" t="s">
        <v>10</v>
      </c>
    </row>
    <row r="52" spans="2:9" ht="20" customHeight="1">
      <c r="B52" s="38" t="s">
        <v>98</v>
      </c>
      <c r="C52" s="502" t="s">
        <v>10</v>
      </c>
      <c r="D52" s="502" t="s">
        <v>10</v>
      </c>
      <c r="E52" s="244">
        <v>207</v>
      </c>
      <c r="F52" s="449" t="s">
        <v>10</v>
      </c>
      <c r="G52" s="245" t="s">
        <v>10</v>
      </c>
      <c r="H52" s="449" t="s">
        <v>10</v>
      </c>
      <c r="I52" s="245">
        <v>207</v>
      </c>
    </row>
    <row r="53" spans="2:9" ht="20" customHeight="1">
      <c r="B53" s="38" t="s">
        <v>96</v>
      </c>
      <c r="C53" s="502">
        <v>-65109435</v>
      </c>
      <c r="D53" s="502">
        <v>-178</v>
      </c>
      <c r="E53" s="244">
        <v>-3244</v>
      </c>
      <c r="F53" s="449" t="s">
        <v>10</v>
      </c>
      <c r="G53" s="245">
        <v>65109435</v>
      </c>
      <c r="H53" s="449">
        <v>3422</v>
      </c>
      <c r="I53" s="245" t="s">
        <v>10</v>
      </c>
    </row>
    <row r="54" spans="2:9" ht="20" customHeight="1">
      <c r="B54" s="38" t="s">
        <v>169</v>
      </c>
      <c r="C54" s="502" t="s">
        <v>10</v>
      </c>
      <c r="D54" s="502" t="s">
        <v>10</v>
      </c>
      <c r="E54" s="244">
        <v>-4</v>
      </c>
      <c r="F54" s="449" t="s">
        <v>10</v>
      </c>
      <c r="G54" s="245" t="s">
        <v>10</v>
      </c>
      <c r="H54" s="449" t="s">
        <v>10</v>
      </c>
      <c r="I54" s="245">
        <v>-4</v>
      </c>
    </row>
    <row r="55" spans="2:9" ht="20" customHeight="1">
      <c r="B55" s="38" t="s">
        <v>170</v>
      </c>
      <c r="C55" s="502" t="s">
        <v>10</v>
      </c>
      <c r="D55" s="502" t="s">
        <v>10</v>
      </c>
      <c r="E55" s="244">
        <v>-353</v>
      </c>
      <c r="F55" s="449" t="s">
        <v>10</v>
      </c>
      <c r="G55" s="245" t="s">
        <v>10</v>
      </c>
      <c r="H55" s="449" t="s">
        <v>10</v>
      </c>
      <c r="I55" s="245">
        <v>-353</v>
      </c>
    </row>
    <row r="56" spans="2:9" ht="20" customHeight="1">
      <c r="B56" s="38" t="s">
        <v>316</v>
      </c>
      <c r="C56" s="502" t="s">
        <v>10</v>
      </c>
      <c r="D56" s="502" t="s">
        <v>10</v>
      </c>
      <c r="E56" s="244">
        <v>55</v>
      </c>
      <c r="F56" s="449" t="s">
        <v>10</v>
      </c>
      <c r="G56" s="245" t="s">
        <v>10</v>
      </c>
      <c r="H56" s="449" t="s">
        <v>10</v>
      </c>
      <c r="I56" s="245">
        <v>55</v>
      </c>
    </row>
    <row r="57" spans="2:9" ht="20" customHeight="1">
      <c r="B57" s="177" t="s">
        <v>99</v>
      </c>
      <c r="C57" s="246" t="s">
        <v>10</v>
      </c>
      <c r="D57" s="246" t="s">
        <v>10</v>
      </c>
      <c r="E57" s="247">
        <v>16</v>
      </c>
      <c r="F57" s="248" t="s">
        <v>10</v>
      </c>
      <c r="G57" s="249" t="s">
        <v>10</v>
      </c>
      <c r="H57" s="248" t="s">
        <v>10</v>
      </c>
      <c r="I57" s="249">
        <v>16</v>
      </c>
    </row>
    <row r="58" spans="2:9" ht="20" customHeight="1">
      <c r="B58" s="998" t="s">
        <v>241</v>
      </c>
      <c r="C58" s="999">
        <v>2601881075</v>
      </c>
      <c r="D58" s="999">
        <v>8123</v>
      </c>
      <c r="E58" s="989">
        <v>121170</v>
      </c>
      <c r="F58" s="1000">
        <v>-11503</v>
      </c>
      <c r="G58" s="1000">
        <v>-15474234</v>
      </c>
      <c r="H58" s="1000">
        <v>-1012</v>
      </c>
      <c r="I58" s="1000">
        <v>116778</v>
      </c>
    </row>
    <row r="59" spans="2:9" ht="20" customHeight="1">
      <c r="B59" s="38" t="s">
        <v>93</v>
      </c>
      <c r="C59" s="502" t="s">
        <v>10</v>
      </c>
      <c r="D59" s="502" t="s">
        <v>10</v>
      </c>
      <c r="E59" s="244">
        <v>-7899</v>
      </c>
      <c r="F59" s="449" t="s">
        <v>10</v>
      </c>
      <c r="G59" s="245" t="s">
        <v>10</v>
      </c>
      <c r="H59" s="449" t="s">
        <v>10</v>
      </c>
      <c r="I59" s="245">
        <v>-7899</v>
      </c>
    </row>
    <row r="60" spans="2:9" ht="20" customHeight="1">
      <c r="B60" s="38" t="s">
        <v>302</v>
      </c>
      <c r="C60" s="502" t="s">
        <v>10</v>
      </c>
      <c r="D60" s="502" t="s">
        <v>10</v>
      </c>
      <c r="E60" s="244">
        <v>-7242</v>
      </c>
      <c r="F60" s="449" t="s">
        <v>10</v>
      </c>
      <c r="G60" s="245" t="s">
        <v>10</v>
      </c>
      <c r="H60" s="449" t="s">
        <v>10</v>
      </c>
      <c r="I60" s="245">
        <v>-7242</v>
      </c>
    </row>
    <row r="61" spans="2:9" ht="20" customHeight="1">
      <c r="B61" s="38" t="s">
        <v>97</v>
      </c>
      <c r="C61" s="502" t="s">
        <v>10</v>
      </c>
      <c r="D61" s="502" t="s">
        <v>10</v>
      </c>
      <c r="E61" s="244">
        <v>-321</v>
      </c>
      <c r="F61" s="449">
        <v>1251</v>
      </c>
      <c r="G61" s="245" t="s">
        <v>10</v>
      </c>
      <c r="H61" s="449" t="s">
        <v>10</v>
      </c>
      <c r="I61" s="245">
        <v>930</v>
      </c>
    </row>
    <row r="62" spans="2:9" ht="20" customHeight="1">
      <c r="B62" s="38" t="s">
        <v>94</v>
      </c>
      <c r="C62" s="502">
        <v>51242950</v>
      </c>
      <c r="D62" s="502">
        <v>144</v>
      </c>
      <c r="E62" s="244">
        <v>1470</v>
      </c>
      <c r="F62" s="449"/>
      <c r="G62" s="245" t="s">
        <v>10</v>
      </c>
      <c r="H62" s="449" t="s">
        <v>10</v>
      </c>
      <c r="I62" s="245">
        <v>1614</v>
      </c>
    </row>
    <row r="63" spans="2:9" ht="20" customHeight="1">
      <c r="B63" s="38" t="s">
        <v>95</v>
      </c>
      <c r="C63" s="502" t="s">
        <v>10</v>
      </c>
      <c r="D63" s="502" t="s">
        <v>10</v>
      </c>
      <c r="E63" s="244" t="s">
        <v>10</v>
      </c>
      <c r="F63" s="449" t="s">
        <v>10</v>
      </c>
      <c r="G63" s="245">
        <v>-13236044</v>
      </c>
      <c r="H63" s="449">
        <v>-611</v>
      </c>
      <c r="I63" s="245">
        <v>-611</v>
      </c>
    </row>
    <row r="64" spans="2:9" ht="20" customHeight="1">
      <c r="B64" s="38" t="s">
        <v>304</v>
      </c>
      <c r="C64" s="502" t="s">
        <v>10</v>
      </c>
      <c r="D64" s="502" t="s">
        <v>10</v>
      </c>
      <c r="E64" s="244">
        <v>-236</v>
      </c>
      <c r="F64" s="449"/>
      <c r="G64" s="245">
        <v>4317575</v>
      </c>
      <c r="H64" s="449">
        <v>236</v>
      </c>
      <c r="I64" s="245" t="s">
        <v>10</v>
      </c>
    </row>
    <row r="65" spans="2:9" ht="20" customHeight="1">
      <c r="B65" s="38" t="s">
        <v>98</v>
      </c>
      <c r="C65" s="502" t="s">
        <v>10</v>
      </c>
      <c r="D65" s="502" t="s">
        <v>10</v>
      </c>
      <c r="E65" s="244">
        <v>188</v>
      </c>
      <c r="F65" s="449" t="s">
        <v>10</v>
      </c>
      <c r="G65" s="245" t="s">
        <v>10</v>
      </c>
      <c r="H65" s="449" t="s">
        <v>10</v>
      </c>
      <c r="I65" s="245">
        <v>188</v>
      </c>
    </row>
    <row r="66" spans="2:9" ht="20" customHeight="1">
      <c r="B66" s="38" t="s">
        <v>96</v>
      </c>
      <c r="C66" s="502"/>
      <c r="D66" s="502"/>
      <c r="E66" s="244"/>
      <c r="F66" s="449" t="s">
        <v>10</v>
      </c>
      <c r="G66" s="245"/>
      <c r="H66" s="449"/>
      <c r="I66" s="245" t="s">
        <v>10</v>
      </c>
    </row>
    <row r="67" spans="2:9" ht="20" customHeight="1">
      <c r="B67" s="38" t="s">
        <v>169</v>
      </c>
      <c r="C67" s="502" t="s">
        <v>10</v>
      </c>
      <c r="D67" s="502" t="s">
        <v>10</v>
      </c>
      <c r="E67" s="244">
        <v>331</v>
      </c>
      <c r="F67" s="449" t="s">
        <v>10</v>
      </c>
      <c r="G67" s="245" t="s">
        <v>10</v>
      </c>
      <c r="H67" s="449" t="s">
        <v>10</v>
      </c>
      <c r="I67" s="245">
        <v>331</v>
      </c>
    </row>
    <row r="68" spans="2:9" ht="20" customHeight="1">
      <c r="B68" s="38" t="s">
        <v>170</v>
      </c>
      <c r="C68" s="502" t="s">
        <v>10</v>
      </c>
      <c r="D68" s="502" t="s">
        <v>10</v>
      </c>
      <c r="E68" s="244">
        <v>-308</v>
      </c>
      <c r="F68" s="449" t="s">
        <v>10</v>
      </c>
      <c r="G68" s="245" t="s">
        <v>10</v>
      </c>
      <c r="H68" s="449" t="s">
        <v>10</v>
      </c>
      <c r="I68" s="245">
        <v>-308</v>
      </c>
    </row>
    <row r="69" spans="2:9" ht="20" customHeight="1">
      <c r="B69" s="38" t="s">
        <v>316</v>
      </c>
      <c r="C69" s="502" t="s">
        <v>10</v>
      </c>
      <c r="D69" s="502" t="s">
        <v>10</v>
      </c>
      <c r="E69" s="244">
        <v>-61</v>
      </c>
      <c r="F69" s="449">
        <v>-4</v>
      </c>
      <c r="G69" s="245" t="s">
        <v>10</v>
      </c>
      <c r="H69" s="449" t="s">
        <v>10</v>
      </c>
      <c r="I69" s="245">
        <v>-65</v>
      </c>
    </row>
    <row r="70" spans="2:9" ht="20" customHeight="1">
      <c r="B70" s="177" t="s">
        <v>99</v>
      </c>
      <c r="C70" s="246" t="s">
        <v>10</v>
      </c>
      <c r="D70" s="246" t="s">
        <v>10</v>
      </c>
      <c r="E70" s="247">
        <v>-14</v>
      </c>
      <c r="F70" s="248" t="s">
        <v>10</v>
      </c>
      <c r="G70" s="249" t="s">
        <v>10</v>
      </c>
      <c r="H70" s="248" t="s">
        <v>10</v>
      </c>
      <c r="I70" s="249">
        <v>-14</v>
      </c>
    </row>
    <row r="71" spans="2:9" ht="20" customHeight="1">
      <c r="B71" s="1001" t="s">
        <v>303</v>
      </c>
      <c r="C71" s="1002">
        <v>2653124025</v>
      </c>
      <c r="D71" s="1002">
        <v>8267</v>
      </c>
      <c r="E71" s="975">
        <v>107078</v>
      </c>
      <c r="F71" s="976">
        <v>-10256</v>
      </c>
      <c r="G71" s="976">
        <v>-24392703</v>
      </c>
      <c r="H71" s="976">
        <v>-1387</v>
      </c>
      <c r="I71" s="976">
        <v>103702</v>
      </c>
    </row>
    <row r="72" spans="2:9" ht="20" customHeight="1">
      <c r="B72" s="1568"/>
      <c r="C72" s="1568"/>
      <c r="D72" s="1568"/>
      <c r="E72" s="1568"/>
      <c r="F72" s="1568"/>
    </row>
    <row r="73" spans="2:9" ht="20" customHeight="1">
      <c r="B73" s="1568" t="s">
        <v>171</v>
      </c>
      <c r="C73" s="1568"/>
      <c r="D73" s="1568"/>
      <c r="E73" s="1568"/>
      <c r="F73" s="1568"/>
    </row>
    <row r="78" spans="2:9" ht="14" customHeight="1"/>
    <row r="79" spans="2:9" ht="14" customHeight="1"/>
    <row r="80" spans="2:9" ht="14" customHeight="1"/>
    <row r="109" ht="15.75" customHeight="1"/>
    <row r="110" ht="15" customHeight="1"/>
  </sheetData>
  <mergeCells count="8">
    <mergeCell ref="B72:F72"/>
    <mergeCell ref="B73:F73"/>
    <mergeCell ref="B2:I2"/>
    <mergeCell ref="C4:D4"/>
    <mergeCell ref="E4:E5"/>
    <mergeCell ref="F4:F5"/>
    <mergeCell ref="G4:H4"/>
    <mergeCell ref="I4:I5"/>
  </mergeCells>
  <hyperlinks>
    <hyperlink ref="A2" location="Summary!A1" display=" " xr:uid="{17CAE7A1-18A7-4A43-A1F8-DB4241743230}"/>
  </hyperlinks>
  <pageMargins left="0.55118110236220474" right="0.43307086614173229" top="0.76" bottom="0.38" header="0.51181102362204722" footer="0.15748031496062992"/>
  <pageSetup paperSize="9" scale="55" orientation="portrait" r:id="rId1"/>
  <headerFooter>
    <oddFooter>&amp;L&amp;1#&amp;"Calibri"&amp;10&amp;K000000TOTAL Classification: Restricted Distribution TOTAL - All rights reserved</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13EA4-BEC3-43C6-9ED1-2D3FC96DAA95}">
  <sheetPr>
    <tabColor rgb="FF285AFF"/>
    <pageSetUpPr fitToPage="1"/>
  </sheetPr>
  <dimension ref="A2:J13"/>
  <sheetViews>
    <sheetView showGridLines="0" zoomScale="130" zoomScaleNormal="130" zoomScaleSheetLayoutView="100" zoomScalePageLayoutView="130"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0" width="10.5" style="366" customWidth="1"/>
    <col min="11" max="12" width="11" style="366"/>
    <col min="13" max="13" width="10.33203125" style="366" customWidth="1"/>
    <col min="14" max="14" width="0" style="366" hidden="1" customWidth="1"/>
    <col min="15" max="16384" width="11" style="366"/>
  </cols>
  <sheetData>
    <row r="2" spans="1:10" ht="20" customHeight="1">
      <c r="A2" s="21" t="s">
        <v>14</v>
      </c>
      <c r="B2" s="37" t="s">
        <v>325</v>
      </c>
      <c r="C2" s="37"/>
      <c r="D2" s="37"/>
      <c r="E2" s="37"/>
      <c r="F2" s="37"/>
      <c r="G2" s="37"/>
      <c r="H2" s="37"/>
      <c r="I2" s="37"/>
      <c r="J2" s="37"/>
    </row>
    <row r="4" spans="1:10" ht="20" customHeight="1">
      <c r="B4" s="138" t="s">
        <v>40</v>
      </c>
      <c r="C4" s="4"/>
      <c r="D4" s="4"/>
      <c r="E4" s="4"/>
      <c r="F4" s="4"/>
    </row>
    <row r="5" spans="1:10" ht="20" customHeight="1">
      <c r="B5" s="971" t="s">
        <v>269</v>
      </c>
      <c r="C5" s="1003">
        <v>2020</v>
      </c>
      <c r="D5" s="973">
        <v>2019</v>
      </c>
      <c r="E5" s="973">
        <v>2018</v>
      </c>
      <c r="F5" s="973">
        <v>2017</v>
      </c>
      <c r="G5" s="977">
        <v>2016</v>
      </c>
    </row>
    <row r="6" spans="1:10" ht="20" customHeight="1">
      <c r="B6" s="38" t="s">
        <v>1012</v>
      </c>
      <c r="C6" s="373">
        <v>29327</v>
      </c>
      <c r="D6" s="374">
        <v>23968</v>
      </c>
      <c r="E6" s="374">
        <v>19779</v>
      </c>
      <c r="F6" s="872">
        <v>14268</v>
      </c>
      <c r="G6" s="250">
        <v>26802</v>
      </c>
    </row>
    <row r="7" spans="1:10" ht="20" customHeight="1">
      <c r="B7" s="177" t="s">
        <v>100</v>
      </c>
      <c r="C7" s="1539">
        <v>106085</v>
      </c>
      <c r="D7" s="211">
        <v>119305</v>
      </c>
      <c r="E7" s="211">
        <v>118114</v>
      </c>
      <c r="F7" s="263">
        <v>114037</v>
      </c>
      <c r="G7" s="264">
        <v>101574</v>
      </c>
    </row>
    <row r="8" spans="1:10" ht="20" customHeight="1">
      <c r="B8" s="1540" t="s">
        <v>326</v>
      </c>
      <c r="C8" s="1543">
        <v>0.217</v>
      </c>
      <c r="D8" s="1542">
        <v>0.16700000000000001</v>
      </c>
      <c r="E8" s="1542">
        <v>0.14299999999999999</v>
      </c>
      <c r="F8" s="1542">
        <v>0.111</v>
      </c>
      <c r="G8" s="1544">
        <v>0.20899999999999999</v>
      </c>
      <c r="H8" s="195"/>
    </row>
    <row r="9" spans="1:10" s="923" customFormat="1" ht="20" customHeight="1">
      <c r="B9" s="1540"/>
      <c r="C9" s="1541"/>
      <c r="D9" s="1542"/>
      <c r="E9" s="1542"/>
      <c r="F9" s="1542"/>
      <c r="G9" s="1542"/>
      <c r="H9" s="924"/>
    </row>
    <row r="10" spans="1:10" s="923" customFormat="1" ht="20" customHeight="1">
      <c r="B10" s="177" t="s">
        <v>1015</v>
      </c>
      <c r="C10" s="222">
        <v>7812</v>
      </c>
      <c r="D10" s="266">
        <v>7156</v>
      </c>
      <c r="E10" s="266">
        <v>1878</v>
      </c>
      <c r="F10" s="266">
        <v>1156</v>
      </c>
      <c r="G10" s="266">
        <v>319</v>
      </c>
      <c r="H10" s="924"/>
    </row>
    <row r="11" spans="1:10" s="923" customFormat="1" ht="20" customHeight="1">
      <c r="B11" s="1531" t="s">
        <v>1016</v>
      </c>
      <c r="C11" s="1545">
        <v>0.25900000000000001</v>
      </c>
      <c r="D11" s="1546">
        <v>0.20699999999999999</v>
      </c>
      <c r="E11" s="1546">
        <v>0.155</v>
      </c>
      <c r="F11" s="1546">
        <v>0.11899999999999999</v>
      </c>
      <c r="G11" s="1546">
        <v>0.21099999999999999</v>
      </c>
      <c r="H11" s="924"/>
    </row>
    <row r="12" spans="1:10" ht="20" customHeight="1">
      <c r="B12" s="177"/>
      <c r="C12" s="923"/>
      <c r="D12" s="211"/>
      <c r="E12" s="211"/>
      <c r="F12" s="263"/>
      <c r="G12" s="263"/>
    </row>
    <row r="13" spans="1:10" ht="20" customHeight="1">
      <c r="B13" s="7" t="s">
        <v>327</v>
      </c>
    </row>
  </sheetData>
  <hyperlinks>
    <hyperlink ref="A2" location="Summary!A1" display=" " xr:uid="{E2F849DF-2506-4534-B6BB-C6B2C7A7BD70}"/>
  </hyperlinks>
  <pageMargins left="0.74803149606299213" right="0.74803149606299213" top="0.98425196850393704" bottom="0.98425196850393704" header="0.51181102362204722" footer="0.51181102362204722"/>
  <pageSetup paperSize="9" scale="69" orientation="portrait" r:id="rId1"/>
  <headerFooter>
    <oddFooter>&amp;L&amp;1#&amp;"Calibri"&amp;10&amp;K000000TOTAL Classification: Restricted Distribution TOTAL - All rights reserved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62677-D257-435E-9835-34824DA17E2A}">
  <sheetPr>
    <tabColor rgb="FF285AFF"/>
    <pageSetUpPr fitToPage="1"/>
  </sheetPr>
  <dimension ref="A2:G14"/>
  <sheetViews>
    <sheetView showGridLines="0" zoomScale="220" zoomScaleNormal="220" zoomScaleSheetLayoutView="100" zoomScalePageLayoutView="220"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2" width="11" style="366"/>
    <col min="13" max="13" width="10.33203125" style="366" customWidth="1"/>
    <col min="14" max="14" width="0" style="366" hidden="1" customWidth="1"/>
    <col min="15" max="16384" width="11" style="366"/>
  </cols>
  <sheetData>
    <row r="2" spans="1:7" ht="20" customHeight="1">
      <c r="A2" s="21" t="s">
        <v>14</v>
      </c>
      <c r="B2" s="37" t="s">
        <v>270</v>
      </c>
      <c r="C2" s="37"/>
      <c r="D2" s="37"/>
      <c r="E2" s="37"/>
      <c r="F2" s="37"/>
      <c r="G2" s="37"/>
    </row>
    <row r="4" spans="1:7" ht="20" customHeight="1">
      <c r="B4" s="138" t="s">
        <v>40</v>
      </c>
      <c r="C4" s="873"/>
      <c r="D4" s="873"/>
      <c r="E4" s="873"/>
      <c r="F4" s="873"/>
      <c r="G4" s="874"/>
    </row>
    <row r="5" spans="1:7" ht="20" customHeight="1">
      <c r="B5" s="971" t="s">
        <v>9</v>
      </c>
      <c r="C5" s="1004">
        <v>2020</v>
      </c>
      <c r="D5" s="973">
        <v>2019</v>
      </c>
      <c r="E5" s="973">
        <v>2018</v>
      </c>
      <c r="F5" s="973">
        <v>2017</v>
      </c>
      <c r="G5" s="977">
        <v>2016</v>
      </c>
    </row>
    <row r="6" spans="1:7" ht="20" customHeight="1">
      <c r="B6" s="38" t="s">
        <v>221</v>
      </c>
      <c r="C6" s="373">
        <v>78928</v>
      </c>
      <c r="D6" s="374">
        <v>88844</v>
      </c>
      <c r="E6" s="374">
        <v>89400</v>
      </c>
      <c r="F6" s="374">
        <v>82510</v>
      </c>
      <c r="G6" s="374"/>
    </row>
    <row r="7" spans="1:7" ht="20" customHeight="1">
      <c r="B7" s="38" t="s">
        <v>237</v>
      </c>
      <c r="C7" s="173">
        <v>45611</v>
      </c>
      <c r="D7" s="374">
        <v>41549</v>
      </c>
      <c r="E7" s="374">
        <v>34746</v>
      </c>
      <c r="F7" s="374">
        <v>30103</v>
      </c>
      <c r="G7" s="374"/>
    </row>
    <row r="8" spans="1:7" ht="20" customHeight="1">
      <c r="B8" s="228" t="s">
        <v>238</v>
      </c>
      <c r="C8" s="148">
        <v>124539</v>
      </c>
      <c r="D8" s="830">
        <v>130393</v>
      </c>
      <c r="E8" s="830">
        <v>124146</v>
      </c>
      <c r="F8" s="831">
        <v>112613</v>
      </c>
      <c r="G8" s="167">
        <v>112592</v>
      </c>
    </row>
    <row r="9" spans="1:7" ht="20" customHeight="1">
      <c r="B9" s="38" t="s">
        <v>136</v>
      </c>
      <c r="C9" s="173">
        <v>11375</v>
      </c>
      <c r="D9" s="374">
        <v>12228</v>
      </c>
      <c r="E9" s="374">
        <v>10599</v>
      </c>
      <c r="F9" s="450">
        <v>11045</v>
      </c>
      <c r="G9" s="164">
        <v>11618</v>
      </c>
    </row>
    <row r="10" spans="1:7" ht="20" customHeight="1">
      <c r="B10" s="38" t="s">
        <v>137</v>
      </c>
      <c r="C10" s="173">
        <v>8793</v>
      </c>
      <c r="D10" s="374">
        <v>8371</v>
      </c>
      <c r="E10" s="374">
        <v>6442</v>
      </c>
      <c r="F10" s="450">
        <v>6929</v>
      </c>
      <c r="G10" s="164">
        <v>5884</v>
      </c>
    </row>
    <row r="11" spans="1:7" ht="20" customHeight="1">
      <c r="B11" s="177" t="s">
        <v>30</v>
      </c>
      <c r="C11" s="1539">
        <v>-2090</v>
      </c>
      <c r="D11" s="211">
        <v>-2164</v>
      </c>
      <c r="E11" s="211">
        <v>-2668</v>
      </c>
      <c r="F11" s="216">
        <v>-2860</v>
      </c>
      <c r="G11" s="217">
        <v>-2671</v>
      </c>
    </row>
    <row r="12" spans="1:7" ht="20" customHeight="1">
      <c r="B12" s="1535" t="s">
        <v>31</v>
      </c>
      <c r="C12" s="1536">
        <v>142617</v>
      </c>
      <c r="D12" s="1537">
        <v>148828</v>
      </c>
      <c r="E12" s="1537">
        <v>138519</v>
      </c>
      <c r="F12" s="1537">
        <v>127727</v>
      </c>
      <c r="G12" s="1538">
        <v>127423</v>
      </c>
    </row>
    <row r="13" spans="1:7" ht="20" customHeight="1">
      <c r="B13" s="253"/>
      <c r="C13" s="253"/>
      <c r="D13" s="253"/>
      <c r="E13" s="253"/>
      <c r="F13" s="253"/>
      <c r="G13" s="254"/>
    </row>
    <row r="14" spans="1:7" ht="20" customHeight="1">
      <c r="B14" s="362"/>
      <c r="C14" s="362"/>
      <c r="D14" s="362"/>
      <c r="E14" s="362"/>
      <c r="F14" s="362"/>
    </row>
  </sheetData>
  <hyperlinks>
    <hyperlink ref="A2" location="Summary!A1" display=" " xr:uid="{DA19BDA8-6047-4EB2-B023-72A741693126}"/>
  </hyperlinks>
  <pageMargins left="0.74803149606299213" right="0.74803149606299213" top="0.98425196850393704" bottom="0.98425196850393704" header="0.51181102362204722" footer="0.51181102362204722"/>
  <pageSetup paperSize="9" scale="69" orientation="portrait" r:id="rId1"/>
  <headerFooter>
    <oddFooter>&amp;L&amp;1#&amp;"Calibri"&amp;10&amp;K000000TOTAL Classification: Restricted Distribution TOTAL - All rights reserved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0E2E-7A74-41CE-9411-8E137B1BD3EC}">
  <sheetPr>
    <tabColor rgb="FF285AFF"/>
    <pageSetUpPr fitToPage="1"/>
  </sheetPr>
  <dimension ref="A2:H22"/>
  <sheetViews>
    <sheetView showGridLines="0" zoomScale="115" zoomScaleNormal="115" zoomScaleSheetLayoutView="100" zoomScalePageLayoutView="115"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1" width="11" style="366"/>
    <col min="12" max="12" width="10.33203125" style="366" customWidth="1"/>
    <col min="13" max="13" width="0" style="366" hidden="1" customWidth="1"/>
    <col min="14" max="16384" width="11" style="366"/>
  </cols>
  <sheetData>
    <row r="2" spans="1:8" ht="20" customHeight="1">
      <c r="A2" s="21" t="s">
        <v>14</v>
      </c>
      <c r="B2" s="37" t="s">
        <v>271</v>
      </c>
      <c r="C2" s="37"/>
      <c r="D2" s="37"/>
      <c r="E2" s="37"/>
      <c r="F2" s="37"/>
      <c r="G2" s="37"/>
      <c r="H2" s="37"/>
    </row>
    <row r="3" spans="1:8" ht="20" customHeight="1">
      <c r="B3" s="22"/>
      <c r="C3" s="22"/>
      <c r="D3" s="22"/>
      <c r="E3" s="22"/>
      <c r="F3" s="22"/>
    </row>
    <row r="4" spans="1:8" ht="20" customHeight="1">
      <c r="B4" s="138" t="s">
        <v>40</v>
      </c>
      <c r="C4" s="875"/>
      <c r="D4" s="875"/>
      <c r="E4" s="875"/>
      <c r="F4" s="875"/>
      <c r="G4" s="875"/>
    </row>
    <row r="5" spans="1:8" ht="20" customHeight="1">
      <c r="B5" s="971" t="s">
        <v>9</v>
      </c>
      <c r="C5" s="1004">
        <v>2020</v>
      </c>
      <c r="D5" s="973">
        <v>2019</v>
      </c>
      <c r="E5" s="973">
        <v>2018</v>
      </c>
      <c r="F5" s="973">
        <v>2017</v>
      </c>
      <c r="G5" s="977">
        <v>2016</v>
      </c>
    </row>
    <row r="6" spans="1:8" ht="20" customHeight="1">
      <c r="B6" s="19" t="s">
        <v>181</v>
      </c>
      <c r="C6" s="373">
        <v>181672</v>
      </c>
      <c r="D6" s="450">
        <v>187117</v>
      </c>
      <c r="E6" s="450">
        <v>176283</v>
      </c>
      <c r="F6" s="450">
        <v>157005</v>
      </c>
      <c r="G6" s="164">
        <v>157553</v>
      </c>
    </row>
    <row r="7" spans="1:8" ht="20" customHeight="1">
      <c r="B7" s="19" t="s">
        <v>101</v>
      </c>
      <c r="C7" s="373">
        <v>533</v>
      </c>
      <c r="D7" s="374">
        <v>794</v>
      </c>
      <c r="E7" s="374">
        <v>1279</v>
      </c>
      <c r="F7" s="450">
        <v>1641</v>
      </c>
      <c r="G7" s="164">
        <v>446</v>
      </c>
    </row>
    <row r="8" spans="1:8" ht="20" customHeight="1">
      <c r="B8" s="38" t="s">
        <v>102</v>
      </c>
      <c r="C8" s="373">
        <v>-3813</v>
      </c>
      <c r="D8" s="374">
        <v>-1510</v>
      </c>
      <c r="E8" s="374">
        <v>-1507</v>
      </c>
      <c r="F8" s="450">
        <v>1365</v>
      </c>
      <c r="G8" s="164">
        <v>2348</v>
      </c>
    </row>
    <row r="9" spans="1:8" ht="20" customHeight="1">
      <c r="B9" s="445" t="s">
        <v>148</v>
      </c>
      <c r="C9" s="222">
        <v>-35168</v>
      </c>
      <c r="D9" s="211">
        <v>-35972</v>
      </c>
      <c r="E9" s="211">
        <v>-36285</v>
      </c>
      <c r="F9" s="216">
        <v>-30549</v>
      </c>
      <c r="G9" s="217">
        <v>-31652</v>
      </c>
    </row>
    <row r="10" spans="1:8" ht="20" customHeight="1">
      <c r="B10" s="1535" t="s">
        <v>103</v>
      </c>
      <c r="C10" s="1536">
        <v>143224</v>
      </c>
      <c r="D10" s="1537">
        <v>150429</v>
      </c>
      <c r="E10" s="1537">
        <v>139770</v>
      </c>
      <c r="F10" s="1537">
        <v>129462</v>
      </c>
      <c r="G10" s="1538">
        <v>128695</v>
      </c>
    </row>
    <row r="11" spans="1:8" ht="20" customHeight="1">
      <c r="C11" s="202"/>
      <c r="D11" s="202"/>
      <c r="E11" s="202"/>
      <c r="F11" s="202"/>
      <c r="G11" s="202"/>
    </row>
    <row r="12" spans="1:8" ht="14" customHeight="1"/>
    <row r="13" spans="1:8" ht="23.25" customHeight="1"/>
    <row r="14" spans="1:8" ht="20" customHeight="1">
      <c r="B14" s="15"/>
      <c r="C14" s="15"/>
      <c r="D14" s="15"/>
      <c r="E14" s="15"/>
      <c r="F14" s="15"/>
      <c r="G14" s="15"/>
      <c r="H14" s="15"/>
    </row>
    <row r="22" spans="2:7" ht="20" customHeight="1">
      <c r="B22" s="253"/>
      <c r="C22" s="253"/>
      <c r="D22" s="253"/>
      <c r="E22" s="253"/>
      <c r="F22" s="253"/>
      <c r="G22" s="254"/>
    </row>
  </sheetData>
  <hyperlinks>
    <hyperlink ref="A2" location="Summary!A1" display=" " xr:uid="{1C7C1B38-636C-4568-9F1C-B89C03BD463A}"/>
  </hyperlinks>
  <pageMargins left="0.74803149606299213" right="0.74803149606299213" top="0.98425196850393704"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334A0-336C-4112-8C29-E02779D52ECD}">
  <sheetPr>
    <tabColor rgb="FF285AFF"/>
    <pageSetUpPr fitToPage="1"/>
  </sheetPr>
  <dimension ref="A2:N33"/>
  <sheetViews>
    <sheetView showGridLines="0" zoomScale="170" zoomScaleNormal="170" zoomScaleSheetLayoutView="100" zoomScalePageLayoutView="170" workbookViewId="0">
      <pane ySplit="4" topLeftCell="A5" activePane="bottomLeft" state="frozen"/>
      <selection activeCell="B47" sqref="B47"/>
      <selection pane="bottomLeft"/>
    </sheetView>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9" width="10.5" style="366" customWidth="1"/>
    <col min="10" max="12" width="10.5" style="202" customWidth="1"/>
    <col min="13" max="14" width="10.5" style="366" customWidth="1"/>
    <col min="15" max="15" width="10.33203125" style="366" customWidth="1"/>
    <col min="16" max="16" width="0" style="366" hidden="1" customWidth="1"/>
    <col min="17" max="16384" width="11" style="366"/>
  </cols>
  <sheetData>
    <row r="2" spans="1:14" ht="20" customHeight="1">
      <c r="A2" s="21" t="s">
        <v>14</v>
      </c>
      <c r="B2" s="37" t="s">
        <v>272</v>
      </c>
      <c r="C2" s="37"/>
      <c r="D2" s="37"/>
      <c r="E2" s="37"/>
      <c r="F2" s="37"/>
      <c r="G2" s="37"/>
    </row>
    <row r="4" spans="1:14" ht="20" customHeight="1">
      <c r="B4" s="971" t="s">
        <v>157</v>
      </c>
      <c r="C4" s="972">
        <v>2020</v>
      </c>
      <c r="D4" s="973">
        <v>2019</v>
      </c>
      <c r="E4" s="973">
        <v>2018</v>
      </c>
      <c r="F4" s="973">
        <v>2017</v>
      </c>
      <c r="G4" s="977">
        <v>2016</v>
      </c>
    </row>
    <row r="5" spans="1:14" ht="20" customHeight="1">
      <c r="B5" s="14" t="s">
        <v>221</v>
      </c>
      <c r="C5" s="349"/>
      <c r="D5" s="351"/>
      <c r="E5" s="351"/>
      <c r="F5" s="804"/>
      <c r="G5" s="255"/>
    </row>
    <row r="6" spans="1:14" ht="20" customHeight="1">
      <c r="B6" s="256" t="s">
        <v>104</v>
      </c>
      <c r="C6" s="373">
        <v>2363</v>
      </c>
      <c r="D6" s="374">
        <v>7509</v>
      </c>
      <c r="E6" s="374">
        <v>8547</v>
      </c>
      <c r="F6" s="374">
        <v>4541</v>
      </c>
      <c r="G6" s="257"/>
      <c r="K6" s="366"/>
    </row>
    <row r="7" spans="1:14" ht="20" customHeight="1">
      <c r="B7" s="258" t="s">
        <v>172</v>
      </c>
      <c r="C7" s="175">
        <v>83886</v>
      </c>
      <c r="D7" s="168">
        <v>89122</v>
      </c>
      <c r="E7" s="168">
        <v>85955</v>
      </c>
      <c r="F7" s="168">
        <v>82978</v>
      </c>
      <c r="G7" s="259"/>
      <c r="K7" s="366"/>
    </row>
    <row r="8" spans="1:14" ht="20" customHeight="1">
      <c r="B8" s="985" t="s">
        <v>105</v>
      </c>
      <c r="C8" s="1005">
        <v>2.8199999999999999E-2</v>
      </c>
      <c r="D8" s="1006">
        <v>8.4000000000000005E-2</v>
      </c>
      <c r="E8" s="1006">
        <v>9.9000000000000005E-2</v>
      </c>
      <c r="F8" s="1006">
        <v>5.5E-2</v>
      </c>
      <c r="G8" s="1006"/>
      <c r="H8" s="361"/>
      <c r="I8" s="361"/>
      <c r="J8" s="361"/>
      <c r="L8" s="361"/>
      <c r="M8" s="361"/>
      <c r="N8" s="361"/>
    </row>
    <row r="9" spans="1:14" ht="20" customHeight="1">
      <c r="B9" s="14" t="s">
        <v>237</v>
      </c>
      <c r="C9" s="815"/>
      <c r="D9" s="830"/>
      <c r="E9" s="830"/>
      <c r="F9" s="490"/>
      <c r="G9" s="260"/>
      <c r="J9" s="261"/>
      <c r="K9" s="366"/>
    </row>
    <row r="10" spans="1:14" ht="20" customHeight="1">
      <c r="B10" s="256" t="s">
        <v>104</v>
      </c>
      <c r="C10" s="373">
        <v>1778</v>
      </c>
      <c r="D10" s="374">
        <v>2389</v>
      </c>
      <c r="E10" s="374">
        <v>2419</v>
      </c>
      <c r="F10" s="374">
        <v>1929</v>
      </c>
      <c r="G10" s="257"/>
    </row>
    <row r="11" spans="1:14" ht="20" customHeight="1">
      <c r="B11" s="258" t="s">
        <v>172</v>
      </c>
      <c r="C11" s="175">
        <v>43580</v>
      </c>
      <c r="D11" s="168">
        <v>38148</v>
      </c>
      <c r="E11" s="168">
        <v>32425</v>
      </c>
      <c r="F11" s="168">
        <v>29625</v>
      </c>
      <c r="G11" s="259"/>
    </row>
    <row r="12" spans="1:14" ht="20" customHeight="1">
      <c r="B12" s="985" t="s">
        <v>105</v>
      </c>
      <c r="C12" s="1005">
        <v>4.0800000000000003E-2</v>
      </c>
      <c r="D12" s="1006">
        <v>6.3E-2</v>
      </c>
      <c r="E12" s="1006">
        <v>7.46E-2</v>
      </c>
      <c r="F12" s="1006">
        <v>6.5000000000000002E-2</v>
      </c>
      <c r="G12" s="1006"/>
    </row>
    <row r="13" spans="1:14" ht="20" customHeight="1">
      <c r="B13" s="9" t="s">
        <v>238</v>
      </c>
      <c r="C13" s="815"/>
      <c r="D13" s="830"/>
      <c r="E13" s="830"/>
      <c r="F13" s="490"/>
      <c r="G13" s="260"/>
    </row>
    <row r="14" spans="1:14" ht="20" customHeight="1">
      <c r="B14" s="256" t="s">
        <v>104</v>
      </c>
      <c r="C14" s="373">
        <v>4141</v>
      </c>
      <c r="D14" s="374">
        <v>9898</v>
      </c>
      <c r="E14" s="374">
        <v>10966</v>
      </c>
      <c r="F14" s="374">
        <v>6470</v>
      </c>
      <c r="G14" s="257">
        <v>3656</v>
      </c>
    </row>
    <row r="15" spans="1:14" ht="20" customHeight="1">
      <c r="B15" s="258" t="s">
        <v>172</v>
      </c>
      <c r="C15" s="175">
        <v>127466</v>
      </c>
      <c r="D15" s="168">
        <v>127270</v>
      </c>
      <c r="E15" s="168">
        <v>118380</v>
      </c>
      <c r="F15" s="168">
        <v>112603</v>
      </c>
      <c r="G15" s="259">
        <v>110362</v>
      </c>
    </row>
    <row r="16" spans="1:14" ht="20" customHeight="1">
      <c r="B16" s="985" t="s">
        <v>105</v>
      </c>
      <c r="C16" s="1005">
        <v>3.2487094597775094E-2</v>
      </c>
      <c r="D16" s="1006">
        <v>7.7771666535711478E-2</v>
      </c>
      <c r="E16" s="1006">
        <v>9.2633890859942558E-2</v>
      </c>
      <c r="F16" s="1006">
        <v>5.7458504657957606E-2</v>
      </c>
      <c r="G16" s="1006">
        <v>3.3127344557003315E-2</v>
      </c>
    </row>
    <row r="17" spans="2:7" ht="20" customHeight="1">
      <c r="B17" s="14" t="s">
        <v>136</v>
      </c>
      <c r="C17" s="815"/>
      <c r="D17" s="474"/>
      <c r="E17" s="474"/>
      <c r="F17" s="490"/>
      <c r="G17" s="260"/>
    </row>
    <row r="18" spans="2:7" ht="20" customHeight="1">
      <c r="B18" s="256" t="s">
        <v>104</v>
      </c>
      <c r="C18" s="373">
        <v>1039</v>
      </c>
      <c r="D18" s="374">
        <v>3003</v>
      </c>
      <c r="E18" s="374">
        <v>3379</v>
      </c>
      <c r="F18" s="450">
        <v>3790</v>
      </c>
      <c r="G18" s="164">
        <v>4195</v>
      </c>
    </row>
    <row r="19" spans="2:7" ht="20" customHeight="1">
      <c r="B19" s="258" t="s">
        <v>173</v>
      </c>
      <c r="C19" s="175">
        <v>11802</v>
      </c>
      <c r="D19" s="168">
        <v>11414</v>
      </c>
      <c r="E19" s="168">
        <v>10822</v>
      </c>
      <c r="F19" s="262">
        <v>11332</v>
      </c>
      <c r="G19" s="262">
        <v>11036</v>
      </c>
    </row>
    <row r="20" spans="2:7" ht="20" customHeight="1">
      <c r="B20" s="985" t="s">
        <v>105</v>
      </c>
      <c r="C20" s="1005">
        <v>8.7999999999999995E-2</v>
      </c>
      <c r="D20" s="1006">
        <v>0.26300000000000001</v>
      </c>
      <c r="E20" s="1006">
        <v>0.31219999999999998</v>
      </c>
      <c r="F20" s="1006">
        <v>0.33450000000000002</v>
      </c>
      <c r="G20" s="1006">
        <v>0.38009999999999999</v>
      </c>
    </row>
    <row r="21" spans="2:7" ht="20" customHeight="1">
      <c r="B21" s="14" t="s">
        <v>137</v>
      </c>
      <c r="C21" s="815"/>
      <c r="D21" s="830"/>
      <c r="E21" s="830"/>
      <c r="F21" s="490"/>
      <c r="G21" s="260"/>
    </row>
    <row r="22" spans="2:7" ht="20" customHeight="1">
      <c r="B22" s="256" t="s">
        <v>104</v>
      </c>
      <c r="C22" s="373">
        <v>1224</v>
      </c>
      <c r="D22" s="374">
        <v>1653</v>
      </c>
      <c r="E22" s="374">
        <v>1652</v>
      </c>
      <c r="F22" s="450">
        <v>1676</v>
      </c>
      <c r="G22" s="164">
        <v>1559</v>
      </c>
    </row>
    <row r="23" spans="2:7" ht="20" customHeight="1">
      <c r="B23" s="258" t="s">
        <v>172</v>
      </c>
      <c r="C23" s="175">
        <v>8582</v>
      </c>
      <c r="D23" s="168">
        <v>7407</v>
      </c>
      <c r="E23" s="168">
        <v>6686</v>
      </c>
      <c r="F23" s="262">
        <v>6407</v>
      </c>
      <c r="G23" s="262">
        <v>5880</v>
      </c>
    </row>
    <row r="24" spans="2:7" ht="20" customHeight="1">
      <c r="B24" s="985" t="s">
        <v>105</v>
      </c>
      <c r="C24" s="1005">
        <v>0.1426</v>
      </c>
      <c r="D24" s="1006">
        <v>0.223</v>
      </c>
      <c r="E24" s="1006">
        <v>0.24709999999999999</v>
      </c>
      <c r="F24" s="1006">
        <v>0.2616</v>
      </c>
      <c r="G24" s="1006">
        <v>0.26519999999999999</v>
      </c>
    </row>
    <row r="25" spans="2:7" ht="20" customHeight="1">
      <c r="B25" s="14" t="s">
        <v>30</v>
      </c>
      <c r="C25" s="815"/>
      <c r="D25" s="830"/>
      <c r="E25" s="830"/>
      <c r="F25" s="490"/>
      <c r="G25" s="260"/>
    </row>
    <row r="26" spans="2:7" ht="20" customHeight="1">
      <c r="B26" s="256" t="s">
        <v>104</v>
      </c>
      <c r="C26" s="373">
        <v>-598</v>
      </c>
      <c r="D26" s="374">
        <v>-481</v>
      </c>
      <c r="E26" s="374">
        <v>-306</v>
      </c>
      <c r="F26" s="872">
        <v>22</v>
      </c>
      <c r="G26" s="250">
        <v>-136</v>
      </c>
    </row>
    <row r="27" spans="2:7" ht="20" customHeight="1">
      <c r="B27" s="256" t="s">
        <v>173</v>
      </c>
      <c r="C27" s="373">
        <v>-2127</v>
      </c>
      <c r="D27" s="374">
        <v>-2417</v>
      </c>
      <c r="E27" s="374">
        <v>-2765</v>
      </c>
      <c r="F27" s="872">
        <v>-2767</v>
      </c>
      <c r="G27" s="250">
        <v>-2995</v>
      </c>
    </row>
    <row r="28" spans="2:7" ht="20" customHeight="1">
      <c r="B28" s="14" t="s">
        <v>106</v>
      </c>
      <c r="C28" s="815"/>
      <c r="D28" s="830"/>
      <c r="E28" s="830"/>
      <c r="F28" s="450"/>
      <c r="G28" s="164"/>
    </row>
    <row r="29" spans="2:7" ht="20" customHeight="1">
      <c r="B29" s="256" t="s">
        <v>104</v>
      </c>
      <c r="C29" s="373">
        <v>5806</v>
      </c>
      <c r="D29" s="374">
        <v>14073</v>
      </c>
      <c r="E29" s="374">
        <v>15691</v>
      </c>
      <c r="F29" s="450">
        <v>11958</v>
      </c>
      <c r="G29" s="164">
        <v>9274</v>
      </c>
    </row>
    <row r="30" spans="2:7" ht="20" customHeight="1">
      <c r="B30" s="258" t="s">
        <v>173</v>
      </c>
      <c r="C30" s="175">
        <v>145723</v>
      </c>
      <c r="D30" s="168">
        <v>143674</v>
      </c>
      <c r="E30" s="168">
        <v>133123</v>
      </c>
      <c r="F30" s="169">
        <v>127575</v>
      </c>
      <c r="G30" s="170">
        <v>124283</v>
      </c>
    </row>
    <row r="31" spans="2:7" ht="20" customHeight="1">
      <c r="B31" s="990" t="s">
        <v>105</v>
      </c>
      <c r="C31" s="1007">
        <v>3.9800000000000002E-2</v>
      </c>
      <c r="D31" s="1008">
        <v>9.8000000000000004E-2</v>
      </c>
      <c r="E31" s="1008">
        <v>0.1179</v>
      </c>
      <c r="F31" s="1008">
        <v>9.3700000000000006E-2</v>
      </c>
      <c r="G31" s="1008">
        <v>7.46E-2</v>
      </c>
    </row>
    <row r="33" spans="2:7" s="362" customFormat="1" ht="20" customHeight="1">
      <c r="B33" s="1564" t="s">
        <v>273</v>
      </c>
      <c r="C33" s="1564"/>
      <c r="D33" s="1564"/>
      <c r="E33" s="1564"/>
      <c r="F33" s="1564"/>
      <c r="G33" s="1564"/>
    </row>
  </sheetData>
  <mergeCells count="1">
    <mergeCell ref="B33:G33"/>
  </mergeCells>
  <hyperlinks>
    <hyperlink ref="A2" location="Summary!A1" display=" " xr:uid="{908F5607-1DBB-4471-905C-A2E0CD1DA955}"/>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8A865-E9B2-4E17-BF91-91268B578B8F}">
  <sheetPr>
    <tabColor rgb="FF285AFF"/>
    <pageSetUpPr fitToPage="1"/>
  </sheetPr>
  <dimension ref="A2:J48"/>
  <sheetViews>
    <sheetView showGridLines="0" zoomScale="130" zoomScaleNormal="130" zoomScaleSheetLayoutView="100" zoomScalePageLayoutView="130" workbookViewId="0">
      <pane ySplit="4" topLeftCell="A6" activePane="bottomLeft" state="frozen"/>
      <selection activeCell="B47" sqref="B47"/>
      <selection pane="bottomLeft"/>
    </sheetView>
  </sheetViews>
  <sheetFormatPr baseColWidth="10" defaultColWidth="11" defaultRowHeight="20" customHeight="1"/>
  <cols>
    <col min="1" max="1" width="5.5" style="366" customWidth="1"/>
    <col min="2" max="2" width="59" style="366" customWidth="1"/>
    <col min="3" max="7" width="12" style="366" customWidth="1"/>
    <col min="8" max="8" width="5.5" style="366" customWidth="1"/>
    <col min="9" max="10" width="10.5" style="366" customWidth="1"/>
    <col min="11" max="12" width="11" style="366"/>
    <col min="13" max="13" width="10.33203125" style="366" customWidth="1"/>
    <col min="14" max="14" width="0" style="366" hidden="1" customWidth="1"/>
    <col min="15" max="16384" width="11" style="366"/>
  </cols>
  <sheetData>
    <row r="2" spans="1:10" ht="20" customHeight="1">
      <c r="A2" s="21" t="s">
        <v>14</v>
      </c>
      <c r="B2" s="37" t="s">
        <v>274</v>
      </c>
      <c r="C2" s="37"/>
      <c r="D2" s="37"/>
      <c r="E2" s="37"/>
      <c r="F2" s="37"/>
      <c r="G2" s="37"/>
      <c r="H2" s="37"/>
      <c r="I2" s="37"/>
      <c r="J2" s="37"/>
    </row>
    <row r="3" spans="1:10" ht="20" customHeight="1">
      <c r="B3" s="22"/>
      <c r="C3" s="22"/>
      <c r="D3" s="22"/>
      <c r="E3" s="22"/>
      <c r="F3" s="22"/>
    </row>
    <row r="4" spans="1:10" ht="20" customHeight="1">
      <c r="B4" s="971" t="s">
        <v>9</v>
      </c>
      <c r="C4" s="972">
        <v>2020</v>
      </c>
      <c r="D4" s="973">
        <v>2019</v>
      </c>
      <c r="E4" s="973">
        <v>2018</v>
      </c>
      <c r="F4" s="973">
        <v>2017</v>
      </c>
      <c r="G4" s="973">
        <v>2016</v>
      </c>
    </row>
    <row r="5" spans="1:10" ht="20" customHeight="1">
      <c r="B5" s="14" t="s">
        <v>3</v>
      </c>
      <c r="C5" s="349"/>
      <c r="D5" s="351"/>
      <c r="E5" s="351"/>
      <c r="F5" s="872"/>
      <c r="G5" s="250"/>
    </row>
    <row r="6" spans="1:10" ht="20" customHeight="1">
      <c r="B6" s="38" t="s">
        <v>27</v>
      </c>
      <c r="C6" s="373">
        <v>-7336</v>
      </c>
      <c r="D6" s="374">
        <v>11438</v>
      </c>
      <c r="E6" s="374">
        <v>11550</v>
      </c>
      <c r="F6" s="872">
        <v>8299</v>
      </c>
      <c r="G6" s="250">
        <v>6206</v>
      </c>
    </row>
    <row r="7" spans="1:10" ht="20" customHeight="1">
      <c r="B7" s="38" t="s">
        <v>199</v>
      </c>
      <c r="C7" s="373">
        <v>22861</v>
      </c>
      <c r="D7" s="374">
        <v>16401</v>
      </c>
      <c r="E7" s="374">
        <v>14584</v>
      </c>
      <c r="F7" s="872">
        <v>16611</v>
      </c>
      <c r="G7" s="250">
        <v>14423</v>
      </c>
    </row>
    <row r="8" spans="1:10" ht="20" customHeight="1">
      <c r="B8" s="38" t="s">
        <v>107</v>
      </c>
      <c r="C8" s="373">
        <v>-1782</v>
      </c>
      <c r="D8" s="374">
        <v>-58</v>
      </c>
      <c r="E8" s="374">
        <v>-887</v>
      </c>
      <c r="F8" s="872">
        <v>-384</v>
      </c>
      <c r="G8" s="250">
        <v>-1559</v>
      </c>
    </row>
    <row r="9" spans="1:10" ht="20" customHeight="1">
      <c r="B9" s="38" t="s">
        <v>108</v>
      </c>
      <c r="C9" s="373">
        <v>-909</v>
      </c>
      <c r="D9" s="374">
        <v>-614</v>
      </c>
      <c r="E9" s="374">
        <v>-930</v>
      </c>
      <c r="F9" s="872">
        <v>-2598</v>
      </c>
      <c r="G9" s="250">
        <v>-263</v>
      </c>
    </row>
    <row r="10" spans="1:10" ht="20" customHeight="1">
      <c r="B10" s="38" t="s">
        <v>144</v>
      </c>
      <c r="C10" s="373">
        <v>948</v>
      </c>
      <c r="D10" s="374">
        <v>-1083</v>
      </c>
      <c r="E10" s="374">
        <v>-826</v>
      </c>
      <c r="F10" s="872">
        <v>42</v>
      </c>
      <c r="G10" s="250">
        <v>-643</v>
      </c>
    </row>
    <row r="11" spans="1:10" ht="20" customHeight="1">
      <c r="B11" s="38" t="s">
        <v>109</v>
      </c>
      <c r="C11" s="373">
        <v>1869</v>
      </c>
      <c r="D11" s="374">
        <v>-1718</v>
      </c>
      <c r="E11" s="374">
        <v>769</v>
      </c>
      <c r="F11" s="872">
        <v>826.99999999999989</v>
      </c>
      <c r="G11" s="250">
        <v>-1119</v>
      </c>
    </row>
    <row r="12" spans="1:10" ht="20" customHeight="1">
      <c r="B12" s="171" t="s">
        <v>110</v>
      </c>
      <c r="C12" s="175">
        <v>-848</v>
      </c>
      <c r="D12" s="168">
        <v>319</v>
      </c>
      <c r="E12" s="168">
        <v>443</v>
      </c>
      <c r="F12" s="251">
        <v>-478</v>
      </c>
      <c r="G12" s="252">
        <v>-524</v>
      </c>
    </row>
    <row r="13" spans="1:10" ht="20" customHeight="1">
      <c r="B13" s="974" t="s">
        <v>3</v>
      </c>
      <c r="C13" s="975">
        <v>14803</v>
      </c>
      <c r="D13" s="976">
        <v>24685</v>
      </c>
      <c r="E13" s="976">
        <v>24703</v>
      </c>
      <c r="F13" s="976">
        <v>22319</v>
      </c>
      <c r="G13" s="976">
        <v>16521</v>
      </c>
    </row>
    <row r="14" spans="1:10" ht="20" customHeight="1">
      <c r="B14" s="14" t="s">
        <v>121</v>
      </c>
      <c r="C14" s="815"/>
      <c r="D14" s="830"/>
      <c r="E14" s="830"/>
      <c r="F14" s="872"/>
      <c r="G14" s="250"/>
    </row>
    <row r="15" spans="1:10" ht="20" customHeight="1">
      <c r="B15" s="38" t="s">
        <v>111</v>
      </c>
      <c r="C15" s="373">
        <v>-10764</v>
      </c>
      <c r="D15" s="374">
        <v>-11810</v>
      </c>
      <c r="E15" s="374">
        <v>-17080</v>
      </c>
      <c r="F15" s="872">
        <v>-13767</v>
      </c>
      <c r="G15" s="250">
        <v>-18106</v>
      </c>
    </row>
    <row r="16" spans="1:10" ht="20" customHeight="1">
      <c r="B16" s="38" t="s">
        <v>112</v>
      </c>
      <c r="C16" s="373">
        <v>-966</v>
      </c>
      <c r="D16" s="374">
        <v>-4748</v>
      </c>
      <c r="E16" s="374">
        <v>-3379</v>
      </c>
      <c r="F16" s="872">
        <v>-800</v>
      </c>
      <c r="G16" s="250">
        <v>-1123</v>
      </c>
    </row>
    <row r="17" spans="2:7" ht="20" customHeight="1">
      <c r="B17" s="38" t="s">
        <v>113</v>
      </c>
      <c r="C17" s="373">
        <v>-2120</v>
      </c>
      <c r="D17" s="374">
        <v>-1618</v>
      </c>
      <c r="E17" s="374">
        <v>-1108</v>
      </c>
      <c r="F17" s="872">
        <v>-1368</v>
      </c>
      <c r="G17" s="250">
        <v>-180</v>
      </c>
    </row>
    <row r="18" spans="2:7" ht="20" customHeight="1">
      <c r="B18" s="171" t="s">
        <v>114</v>
      </c>
      <c r="C18" s="175">
        <v>-1684</v>
      </c>
      <c r="D18" s="168">
        <v>-1061</v>
      </c>
      <c r="E18" s="168">
        <v>-618</v>
      </c>
      <c r="F18" s="251">
        <v>-961</v>
      </c>
      <c r="G18" s="252">
        <v>-1121</v>
      </c>
    </row>
    <row r="19" spans="2:7" ht="20" customHeight="1">
      <c r="B19" s="1009" t="s">
        <v>115</v>
      </c>
      <c r="C19" s="989">
        <v>-15534</v>
      </c>
      <c r="D19" s="1000">
        <v>-19237</v>
      </c>
      <c r="E19" s="1000">
        <v>-22185</v>
      </c>
      <c r="F19" s="1000">
        <v>-16896</v>
      </c>
      <c r="G19" s="1000">
        <v>-20530</v>
      </c>
    </row>
    <row r="20" spans="2:7" ht="20" customHeight="1">
      <c r="B20" s="38" t="s">
        <v>116</v>
      </c>
      <c r="C20" s="373">
        <v>740</v>
      </c>
      <c r="D20" s="374">
        <v>527</v>
      </c>
      <c r="E20" s="374">
        <v>3716</v>
      </c>
      <c r="F20" s="872">
        <v>1036</v>
      </c>
      <c r="G20" s="250">
        <v>1462</v>
      </c>
    </row>
    <row r="21" spans="2:7" ht="20" customHeight="1">
      <c r="B21" s="38" t="s">
        <v>117</v>
      </c>
      <c r="C21" s="373">
        <v>282</v>
      </c>
      <c r="D21" s="374">
        <v>158</v>
      </c>
      <c r="E21" s="374">
        <v>12</v>
      </c>
      <c r="F21" s="872">
        <v>2909</v>
      </c>
      <c r="G21" s="250">
        <v>270</v>
      </c>
    </row>
    <row r="22" spans="2:7" ht="20" customHeight="1">
      <c r="B22" s="38" t="s">
        <v>118</v>
      </c>
      <c r="C22" s="373">
        <v>578</v>
      </c>
      <c r="D22" s="374">
        <v>349</v>
      </c>
      <c r="E22" s="374">
        <v>1444</v>
      </c>
      <c r="F22" s="872">
        <v>294</v>
      </c>
      <c r="G22" s="250">
        <v>132</v>
      </c>
    </row>
    <row r="23" spans="2:7" ht="20" customHeight="1">
      <c r="B23" s="171" t="s">
        <v>119</v>
      </c>
      <c r="C23" s="175">
        <v>855</v>
      </c>
      <c r="D23" s="168">
        <v>1026</v>
      </c>
      <c r="E23" s="168">
        <v>2067</v>
      </c>
      <c r="F23" s="251">
        <v>1025</v>
      </c>
      <c r="G23" s="252">
        <v>1013</v>
      </c>
    </row>
    <row r="24" spans="2:7" s="28" customFormat="1" ht="20" customHeight="1">
      <c r="B24" s="1009" t="s">
        <v>120</v>
      </c>
      <c r="C24" s="989">
        <v>2455</v>
      </c>
      <c r="D24" s="1000">
        <v>2060</v>
      </c>
      <c r="E24" s="1000">
        <v>7239</v>
      </c>
      <c r="F24" s="1000">
        <v>5264</v>
      </c>
      <c r="G24" s="1000">
        <v>2877</v>
      </c>
    </row>
    <row r="25" spans="2:7" ht="20" customHeight="1">
      <c r="B25" s="974" t="s">
        <v>121</v>
      </c>
      <c r="C25" s="975">
        <v>-13079</v>
      </c>
      <c r="D25" s="976">
        <v>-17177</v>
      </c>
      <c r="E25" s="976">
        <v>-14946</v>
      </c>
      <c r="F25" s="976">
        <v>-11632</v>
      </c>
      <c r="G25" s="976">
        <v>-17653</v>
      </c>
    </row>
    <row r="26" spans="2:7" ht="20" customHeight="1">
      <c r="B26" s="14" t="s">
        <v>149</v>
      </c>
      <c r="C26" s="815"/>
      <c r="D26" s="830"/>
      <c r="E26" s="830"/>
      <c r="F26" s="872"/>
      <c r="G26" s="250"/>
    </row>
    <row r="27" spans="2:7" ht="20" customHeight="1">
      <c r="B27" s="38" t="s">
        <v>185</v>
      </c>
      <c r="C27" s="373"/>
      <c r="D27" s="374"/>
      <c r="E27" s="374"/>
      <c r="F27" s="872"/>
      <c r="G27" s="250"/>
    </row>
    <row r="28" spans="2:7" ht="20" customHeight="1">
      <c r="B28" s="38" t="s">
        <v>174</v>
      </c>
      <c r="C28" s="373">
        <v>374</v>
      </c>
      <c r="D28" s="374">
        <v>452</v>
      </c>
      <c r="E28" s="374">
        <v>498</v>
      </c>
      <c r="F28" s="872">
        <v>519</v>
      </c>
      <c r="G28" s="250">
        <v>100</v>
      </c>
    </row>
    <row r="29" spans="2:7" ht="20" customHeight="1">
      <c r="B29" s="38" t="s">
        <v>175</v>
      </c>
      <c r="C29" s="373">
        <v>-611</v>
      </c>
      <c r="D29" s="374">
        <v>-2810</v>
      </c>
      <c r="E29" s="374">
        <v>-4328</v>
      </c>
      <c r="F29" s="872" t="s">
        <v>10</v>
      </c>
      <c r="G29" s="250" t="s">
        <v>10</v>
      </c>
    </row>
    <row r="30" spans="2:7" ht="20" customHeight="1">
      <c r="B30" s="38" t="s">
        <v>317</v>
      </c>
      <c r="C30" s="373"/>
      <c r="D30" s="374"/>
      <c r="E30" s="374"/>
      <c r="F30" s="872"/>
      <c r="G30" s="250"/>
    </row>
    <row r="31" spans="2:7" ht="20" customHeight="1">
      <c r="B31" s="38" t="s">
        <v>174</v>
      </c>
      <c r="C31" s="373">
        <v>-6688</v>
      </c>
      <c r="D31" s="374">
        <v>-6641</v>
      </c>
      <c r="E31" s="374">
        <v>-4913</v>
      </c>
      <c r="F31" s="872">
        <v>-2643</v>
      </c>
      <c r="G31" s="250">
        <v>-2661</v>
      </c>
    </row>
    <row r="32" spans="2:7" ht="20" customHeight="1">
      <c r="B32" s="38" t="s">
        <v>318</v>
      </c>
      <c r="C32" s="373">
        <v>-184</v>
      </c>
      <c r="D32" s="374">
        <v>-115</v>
      </c>
      <c r="E32" s="374">
        <v>-97</v>
      </c>
      <c r="F32" s="872">
        <v>-141</v>
      </c>
      <c r="G32" s="250">
        <v>-93</v>
      </c>
    </row>
    <row r="33" spans="2:7" ht="20" customHeight="1">
      <c r="B33" s="38" t="s">
        <v>322</v>
      </c>
      <c r="C33" s="373">
        <v>331</v>
      </c>
      <c r="D33" s="374" t="s">
        <v>10</v>
      </c>
      <c r="E33" s="374" t="s">
        <v>10</v>
      </c>
      <c r="F33" s="872" t="s">
        <v>10</v>
      </c>
      <c r="G33" s="250">
        <v>4711</v>
      </c>
    </row>
    <row r="34" spans="2:7" s="165" customFormat="1" ht="20" customHeight="1">
      <c r="B34" s="38" t="s">
        <v>170</v>
      </c>
      <c r="C34" s="373">
        <v>-315</v>
      </c>
      <c r="D34" s="374">
        <v>-371</v>
      </c>
      <c r="E34" s="374">
        <v>-325</v>
      </c>
      <c r="F34" s="872">
        <v>-276</v>
      </c>
      <c r="G34" s="250">
        <v>-133</v>
      </c>
    </row>
    <row r="35" spans="2:7" ht="20" customHeight="1">
      <c r="B35" s="38" t="s">
        <v>319</v>
      </c>
      <c r="C35" s="373">
        <v>-204</v>
      </c>
      <c r="D35" s="374">
        <v>10</v>
      </c>
      <c r="E35" s="374">
        <v>-622</v>
      </c>
      <c r="F35" s="872">
        <v>-4</v>
      </c>
      <c r="G35" s="250">
        <v>-104</v>
      </c>
    </row>
    <row r="36" spans="2:7" ht="20" customHeight="1">
      <c r="B36" s="38" t="s">
        <v>122</v>
      </c>
      <c r="C36" s="373">
        <v>15800</v>
      </c>
      <c r="D36" s="374">
        <v>8131</v>
      </c>
      <c r="E36" s="374">
        <v>649</v>
      </c>
      <c r="F36" s="872">
        <v>2277</v>
      </c>
      <c r="G36" s="250">
        <v>3576</v>
      </c>
    </row>
    <row r="37" spans="2:7" ht="20" customHeight="1">
      <c r="B37" s="177" t="s">
        <v>320</v>
      </c>
      <c r="C37" s="222">
        <v>-6501</v>
      </c>
      <c r="D37" s="211">
        <v>-5829</v>
      </c>
      <c r="E37" s="211">
        <v>-3990</v>
      </c>
      <c r="F37" s="263">
        <v>-7175</v>
      </c>
      <c r="G37" s="264">
        <v>-3260</v>
      </c>
    </row>
    <row r="38" spans="2:7" ht="20" customHeight="1">
      <c r="B38" s="171" t="s">
        <v>321</v>
      </c>
      <c r="C38" s="175">
        <v>-604</v>
      </c>
      <c r="D38" s="168">
        <v>-536</v>
      </c>
      <c r="E38" s="168">
        <v>-797</v>
      </c>
      <c r="F38" s="251">
        <v>1903</v>
      </c>
      <c r="G38" s="252">
        <v>1396</v>
      </c>
    </row>
    <row r="39" spans="2:7" ht="20" customHeight="1">
      <c r="B39" s="974" t="s">
        <v>323</v>
      </c>
      <c r="C39" s="975">
        <v>1398</v>
      </c>
      <c r="D39" s="976">
        <v>-7709</v>
      </c>
      <c r="E39" s="976">
        <v>-13925</v>
      </c>
      <c r="F39" s="976">
        <v>-5540</v>
      </c>
      <c r="G39" s="976">
        <v>3532</v>
      </c>
    </row>
    <row r="40" spans="2:7" ht="20" customHeight="1">
      <c r="B40" s="1009" t="s">
        <v>123</v>
      </c>
      <c r="C40" s="989">
        <v>3122</v>
      </c>
      <c r="D40" s="1000">
        <v>-201</v>
      </c>
      <c r="E40" s="1000">
        <v>-4168</v>
      </c>
      <c r="F40" s="1000">
        <v>5147</v>
      </c>
      <c r="G40" s="1000">
        <v>2400</v>
      </c>
    </row>
    <row r="41" spans="2:7" ht="20" customHeight="1">
      <c r="B41" s="265" t="s">
        <v>124</v>
      </c>
      <c r="C41" s="222">
        <v>794</v>
      </c>
      <c r="D41" s="266">
        <v>-354</v>
      </c>
      <c r="E41" s="266">
        <v>-1110</v>
      </c>
      <c r="F41" s="263">
        <v>3440.9999999999995</v>
      </c>
      <c r="G41" s="264">
        <v>-1072</v>
      </c>
    </row>
    <row r="42" spans="2:7" ht="20" customHeight="1">
      <c r="B42" s="267" t="s">
        <v>125</v>
      </c>
      <c r="C42" s="175">
        <v>27352</v>
      </c>
      <c r="D42" s="268">
        <v>27907</v>
      </c>
      <c r="E42" s="268">
        <v>33185</v>
      </c>
      <c r="F42" s="251">
        <v>24597</v>
      </c>
      <c r="G42" s="252">
        <v>23269</v>
      </c>
    </row>
    <row r="43" spans="2:7" ht="20" customHeight="1">
      <c r="B43" s="974" t="s">
        <v>126</v>
      </c>
      <c r="C43" s="975">
        <v>31268</v>
      </c>
      <c r="D43" s="976">
        <v>27352</v>
      </c>
      <c r="E43" s="976">
        <v>27907</v>
      </c>
      <c r="F43" s="976">
        <v>33185</v>
      </c>
      <c r="G43" s="976">
        <v>24597</v>
      </c>
    </row>
    <row r="47" spans="2:7" ht="14" customHeight="1">
      <c r="B47" s="362"/>
      <c r="C47" s="362"/>
      <c r="D47" s="362"/>
      <c r="E47" s="362"/>
      <c r="F47" s="362"/>
    </row>
    <row r="48" spans="2:7" ht="46.5" customHeight="1"/>
  </sheetData>
  <hyperlinks>
    <hyperlink ref="A2" location="Summary!A1" display=" " xr:uid="{E87DAD4A-B25A-4CA5-A5B6-18764996DB05}"/>
  </hyperlinks>
  <pageMargins left="0.74803149606299213" right="0.74803149606299213" top="0.98425196850393704" bottom="0.98425196850393704" header="0.51181102362204722" footer="0.51181102362204722"/>
  <pageSetup paperSize="9" scale="62" orientation="portrait" r:id="rId1"/>
  <headerFooter>
    <oddFooter>&amp;L&amp;1#&amp;"Calibri"&amp;10&amp;K000000TOTAL Classification: Restricted Distribution TOTAL - All rights reserved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5E74B-07BD-4E75-9C15-AF1293980C60}">
  <sheetPr>
    <tabColor rgb="FF285AFF"/>
    <pageSetUpPr fitToPage="1"/>
  </sheetPr>
  <dimension ref="A2:N32"/>
  <sheetViews>
    <sheetView showGridLines="0" zoomScale="150" zoomScaleNormal="150" zoomScaleSheetLayoutView="100" zoomScalePageLayoutView="150"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2" width="10.5" style="366" customWidth="1"/>
    <col min="13" max="13" width="10.33203125" style="366" customWidth="1"/>
    <col min="14" max="14" width="10.5" style="366" hidden="1" customWidth="1"/>
    <col min="15" max="16384" width="11" style="366"/>
  </cols>
  <sheetData>
    <row r="2" spans="1:9" ht="20" customHeight="1">
      <c r="A2" s="21" t="s">
        <v>14</v>
      </c>
      <c r="B2" s="37" t="str">
        <f>UPPER("Cash flow from operating activities")</f>
        <v>CASH FLOW FROM OPERATING ACTIVITIES</v>
      </c>
      <c r="C2" s="37"/>
      <c r="D2" s="37"/>
      <c r="E2" s="37"/>
      <c r="F2" s="37"/>
      <c r="G2" s="37"/>
    </row>
    <row r="3" spans="1:9" ht="20" customHeight="1">
      <c r="B3" s="22"/>
      <c r="C3" s="22"/>
      <c r="D3" s="22"/>
      <c r="E3" s="22"/>
      <c r="F3" s="22"/>
    </row>
    <row r="4" spans="1:9" ht="20" customHeight="1">
      <c r="B4" s="971" t="s">
        <v>9</v>
      </c>
      <c r="C4" s="1004">
        <v>2020</v>
      </c>
      <c r="D4" s="973">
        <v>2019</v>
      </c>
      <c r="E4" s="973">
        <v>2018</v>
      </c>
      <c r="F4" s="973">
        <v>2017</v>
      </c>
      <c r="G4" s="973">
        <v>2016</v>
      </c>
    </row>
    <row r="5" spans="1:9" ht="20" customHeight="1">
      <c r="B5" s="14" t="s">
        <v>127</v>
      </c>
      <c r="C5" s="828"/>
      <c r="D5" s="829"/>
      <c r="E5" s="829"/>
      <c r="F5" s="876"/>
      <c r="G5" s="269"/>
    </row>
    <row r="6" spans="1:9" ht="20" customHeight="1">
      <c r="B6" s="38" t="s">
        <v>221</v>
      </c>
      <c r="C6" s="877">
        <v>9922</v>
      </c>
      <c r="D6" s="878">
        <v>16917</v>
      </c>
      <c r="E6" s="878">
        <v>18537</v>
      </c>
      <c r="F6" s="878">
        <v>10719</v>
      </c>
      <c r="G6" s="315"/>
      <c r="I6" s="165"/>
    </row>
    <row r="7" spans="1:9" ht="20" customHeight="1">
      <c r="B7" s="38" t="s">
        <v>237</v>
      </c>
      <c r="C7" s="877">
        <v>2129</v>
      </c>
      <c r="D7" s="878">
        <v>3461</v>
      </c>
      <c r="E7" s="878">
        <v>596</v>
      </c>
      <c r="F7" s="878">
        <v>3157</v>
      </c>
      <c r="G7" s="315"/>
      <c r="I7" s="165"/>
    </row>
    <row r="8" spans="1:9" ht="20" customHeight="1">
      <c r="B8" s="228" t="s">
        <v>238</v>
      </c>
      <c r="C8" s="879">
        <v>12051</v>
      </c>
      <c r="D8" s="880">
        <v>20378</v>
      </c>
      <c r="E8" s="880">
        <v>19133</v>
      </c>
      <c r="F8" s="881">
        <v>13876</v>
      </c>
      <c r="G8" s="316">
        <v>10455</v>
      </c>
      <c r="I8" s="165"/>
    </row>
    <row r="9" spans="1:9" ht="20" customHeight="1">
      <c r="B9" s="38" t="s">
        <v>136</v>
      </c>
      <c r="C9" s="877">
        <v>2438</v>
      </c>
      <c r="D9" s="878">
        <v>3837</v>
      </c>
      <c r="E9" s="878">
        <v>4308</v>
      </c>
      <c r="F9" s="882">
        <v>7411</v>
      </c>
      <c r="G9" s="317">
        <v>4584</v>
      </c>
    </row>
    <row r="10" spans="1:9" ht="20" customHeight="1">
      <c r="B10" s="38" t="s">
        <v>137</v>
      </c>
      <c r="C10" s="877">
        <v>2101</v>
      </c>
      <c r="D10" s="878">
        <v>2604</v>
      </c>
      <c r="E10" s="878">
        <v>2759</v>
      </c>
      <c r="F10" s="882">
        <v>2221</v>
      </c>
      <c r="G10" s="317">
        <v>1833</v>
      </c>
    </row>
    <row r="11" spans="1:9" ht="20" customHeight="1">
      <c r="B11" s="171" t="s">
        <v>30</v>
      </c>
      <c r="C11" s="318">
        <v>-1787</v>
      </c>
      <c r="D11" s="319">
        <v>-2134</v>
      </c>
      <c r="E11" s="319">
        <v>-1497</v>
      </c>
      <c r="F11" s="320">
        <v>-1189</v>
      </c>
      <c r="G11" s="321">
        <v>-351</v>
      </c>
      <c r="I11" s="202"/>
    </row>
    <row r="12" spans="1:9" ht="20" customHeight="1">
      <c r="B12" s="974" t="s">
        <v>31</v>
      </c>
      <c r="C12" s="1010">
        <v>14803</v>
      </c>
      <c r="D12" s="1011">
        <v>24685</v>
      </c>
      <c r="E12" s="1011">
        <v>24703</v>
      </c>
      <c r="F12" s="1011">
        <v>22319</v>
      </c>
      <c r="G12" s="1011">
        <v>16521</v>
      </c>
      <c r="I12" s="202"/>
    </row>
    <row r="13" spans="1:9" ht="20" customHeight="1">
      <c r="I13" s="202"/>
    </row>
    <row r="14" spans="1:9" ht="20" customHeight="1">
      <c r="B14" s="1564"/>
      <c r="C14" s="1564"/>
      <c r="D14" s="1564"/>
      <c r="E14" s="1564"/>
      <c r="F14" s="1564"/>
      <c r="G14" s="1564"/>
      <c r="H14" s="34"/>
      <c r="I14" s="202"/>
    </row>
    <row r="15" spans="1:9" ht="20" customHeight="1">
      <c r="I15" s="202"/>
    </row>
    <row r="16" spans="1:9" ht="20" customHeight="1">
      <c r="B16" s="362"/>
      <c r="C16" s="362"/>
      <c r="D16" s="362"/>
      <c r="E16" s="362"/>
      <c r="F16" s="362"/>
      <c r="G16" s="362"/>
      <c r="I16" s="202"/>
    </row>
    <row r="17" spans="2:9" ht="20" customHeight="1">
      <c r="B17" s="362"/>
      <c r="C17" s="362"/>
      <c r="D17" s="362"/>
      <c r="E17" s="362"/>
      <c r="F17" s="362"/>
      <c r="G17" s="362"/>
      <c r="I17" s="202"/>
    </row>
    <row r="21" spans="2:9" ht="20" customHeight="1">
      <c r="D21" s="34"/>
      <c r="E21" s="34"/>
    </row>
    <row r="22" spans="2:9" ht="20" customHeight="1">
      <c r="D22" s="34"/>
      <c r="E22" s="34"/>
    </row>
    <row r="23" spans="2:9" ht="20" customHeight="1">
      <c r="D23" s="34"/>
      <c r="E23" s="34"/>
    </row>
    <row r="24" spans="2:9" ht="20" customHeight="1">
      <c r="D24" s="34"/>
      <c r="E24" s="34"/>
    </row>
    <row r="25" spans="2:9" ht="20" customHeight="1">
      <c r="D25" s="34"/>
      <c r="E25" s="34"/>
    </row>
    <row r="28" spans="2:9" ht="20" customHeight="1">
      <c r="D28" s="34"/>
      <c r="E28" s="34"/>
    </row>
    <row r="29" spans="2:9" ht="20" customHeight="1">
      <c r="D29" s="34"/>
      <c r="E29" s="34"/>
    </row>
    <row r="30" spans="2:9" ht="20" customHeight="1">
      <c r="D30" s="34"/>
      <c r="E30" s="34"/>
    </row>
    <row r="31" spans="2:9" ht="20" customHeight="1">
      <c r="D31" s="34"/>
      <c r="E31" s="34"/>
    </row>
    <row r="32" spans="2:9" ht="20" customHeight="1">
      <c r="D32" s="34"/>
      <c r="E32" s="34"/>
    </row>
  </sheetData>
  <mergeCells count="1">
    <mergeCell ref="B14:G14"/>
  </mergeCells>
  <hyperlinks>
    <hyperlink ref="A2" location="Summary!A1" display=" " xr:uid="{BC9A8DEA-290F-403B-842B-0A0F61C7CC00}"/>
  </hyperlinks>
  <pageMargins left="0.75" right="0.75"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791C2-E989-4333-8C2E-A29543EF3521}">
  <sheetPr>
    <tabColor rgb="FF285AFF"/>
    <pageSetUpPr fitToPage="1"/>
  </sheetPr>
  <dimension ref="A2:M25"/>
  <sheetViews>
    <sheetView showGridLines="0" zoomScale="186" zoomScaleNormal="186" zoomScaleSheetLayoutView="100" zoomScalePageLayoutView="186"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1" width="10.5" style="366" customWidth="1"/>
    <col min="12" max="12" width="10.33203125" style="366" customWidth="1"/>
    <col min="13" max="13" width="10.5" style="366" hidden="1" customWidth="1"/>
    <col min="14" max="16384" width="11" style="366"/>
  </cols>
  <sheetData>
    <row r="2" spans="1:9" ht="20" customHeight="1">
      <c r="A2" s="21" t="s">
        <v>14</v>
      </c>
      <c r="B2" s="37" t="s">
        <v>176</v>
      </c>
      <c r="C2" s="37"/>
      <c r="D2" s="37"/>
      <c r="E2" s="37"/>
      <c r="F2" s="37"/>
      <c r="G2" s="37"/>
    </row>
    <row r="3" spans="1:9" ht="20" customHeight="1">
      <c r="B3" s="22"/>
      <c r="C3" s="22"/>
      <c r="D3" s="22"/>
      <c r="E3" s="22"/>
      <c r="F3" s="22"/>
    </row>
    <row r="4" spans="1:9" ht="20" customHeight="1">
      <c r="B4" s="971" t="s">
        <v>9</v>
      </c>
      <c r="C4" s="972">
        <v>2020</v>
      </c>
      <c r="D4" s="973">
        <v>2019</v>
      </c>
      <c r="E4" s="973">
        <v>2018</v>
      </c>
      <c r="F4" s="973">
        <v>2017</v>
      </c>
      <c r="G4" s="973">
        <v>2016</v>
      </c>
    </row>
    <row r="5" spans="1:9" ht="20" customHeight="1">
      <c r="B5" s="14" t="s">
        <v>127</v>
      </c>
      <c r="C5" s="815"/>
      <c r="D5" s="471"/>
      <c r="E5" s="471"/>
      <c r="F5" s="471"/>
      <c r="G5" s="163"/>
    </row>
    <row r="6" spans="1:9" ht="20" customHeight="1">
      <c r="B6" s="38" t="s">
        <v>221</v>
      </c>
      <c r="C6" s="373">
        <v>6782</v>
      </c>
      <c r="D6" s="450">
        <v>8992</v>
      </c>
      <c r="E6" s="374">
        <v>13789</v>
      </c>
      <c r="F6" s="374">
        <v>10005</v>
      </c>
      <c r="G6" s="374"/>
      <c r="I6" s="165"/>
    </row>
    <row r="7" spans="1:9" ht="20" customHeight="1">
      <c r="B7" s="38" t="s">
        <v>237</v>
      </c>
      <c r="C7" s="373">
        <v>6230</v>
      </c>
      <c r="D7" s="450">
        <v>7053</v>
      </c>
      <c r="E7" s="374">
        <v>5032</v>
      </c>
      <c r="F7" s="374">
        <v>3594</v>
      </c>
      <c r="G7" s="257"/>
    </row>
    <row r="8" spans="1:9" ht="20" customHeight="1">
      <c r="B8" s="228" t="s">
        <v>238</v>
      </c>
      <c r="C8" s="815">
        <v>13012</v>
      </c>
      <c r="D8" s="831">
        <v>16045</v>
      </c>
      <c r="E8" s="831">
        <v>18821</v>
      </c>
      <c r="F8" s="831">
        <v>13599</v>
      </c>
      <c r="G8" s="167">
        <v>17306</v>
      </c>
    </row>
    <row r="9" spans="1:9" ht="20" customHeight="1">
      <c r="B9" s="38" t="s">
        <v>136</v>
      </c>
      <c r="C9" s="373">
        <v>1325</v>
      </c>
      <c r="D9" s="450">
        <v>1698</v>
      </c>
      <c r="E9" s="450">
        <v>1781</v>
      </c>
      <c r="F9" s="450">
        <v>1734</v>
      </c>
      <c r="G9" s="164">
        <v>1861</v>
      </c>
    </row>
    <row r="10" spans="1:9" ht="20" customHeight="1">
      <c r="B10" s="38" t="s">
        <v>137</v>
      </c>
      <c r="C10" s="373">
        <v>1052</v>
      </c>
      <c r="D10" s="450">
        <v>1374</v>
      </c>
      <c r="E10" s="450">
        <v>1458</v>
      </c>
      <c r="F10" s="450">
        <v>1457</v>
      </c>
      <c r="G10" s="164">
        <v>1245</v>
      </c>
    </row>
    <row r="11" spans="1:9" ht="20" customHeight="1">
      <c r="B11" s="171" t="s">
        <v>30</v>
      </c>
      <c r="C11" s="175">
        <v>145</v>
      </c>
      <c r="D11" s="169">
        <v>120</v>
      </c>
      <c r="E11" s="169">
        <v>125</v>
      </c>
      <c r="F11" s="169">
        <v>106</v>
      </c>
      <c r="G11" s="170">
        <v>118</v>
      </c>
    </row>
    <row r="12" spans="1:9" ht="20" customHeight="1">
      <c r="B12" s="1012" t="s">
        <v>31</v>
      </c>
      <c r="C12" s="1013">
        <v>15534</v>
      </c>
      <c r="D12" s="1014">
        <v>19237</v>
      </c>
      <c r="E12" s="1014">
        <v>22185</v>
      </c>
      <c r="F12" s="1014">
        <v>16896</v>
      </c>
      <c r="G12" s="1014">
        <v>20530</v>
      </c>
      <c r="H12" s="195"/>
    </row>
    <row r="13" spans="1:9" ht="20" customHeight="1">
      <c r="B13" s="14" t="s">
        <v>128</v>
      </c>
      <c r="C13" s="815"/>
      <c r="D13" s="450"/>
      <c r="E13" s="450"/>
      <c r="F13" s="450"/>
      <c r="G13" s="164"/>
    </row>
    <row r="14" spans="1:9" ht="20" customHeight="1">
      <c r="B14" s="38" t="s">
        <v>35</v>
      </c>
      <c r="C14" s="373">
        <v>2044</v>
      </c>
      <c r="D14" s="450">
        <v>1979</v>
      </c>
      <c r="E14" s="450">
        <v>4502</v>
      </c>
      <c r="F14" s="450">
        <v>1193</v>
      </c>
      <c r="G14" s="164">
        <v>1835</v>
      </c>
    </row>
    <row r="15" spans="1:9" ht="20" customHeight="1">
      <c r="B15" s="38" t="s">
        <v>36</v>
      </c>
      <c r="C15" s="373">
        <v>3165</v>
      </c>
      <c r="D15" s="450">
        <v>3201</v>
      </c>
      <c r="E15" s="450">
        <v>2609</v>
      </c>
      <c r="F15" s="450">
        <v>2805</v>
      </c>
      <c r="G15" s="164">
        <v>3842</v>
      </c>
    </row>
    <row r="16" spans="1:9" ht="20" customHeight="1">
      <c r="B16" s="38" t="s">
        <v>37</v>
      </c>
      <c r="C16" s="373">
        <v>899</v>
      </c>
      <c r="D16" s="450">
        <v>1748</v>
      </c>
      <c r="E16" s="450">
        <v>2014</v>
      </c>
      <c r="F16" s="450">
        <v>2916</v>
      </c>
      <c r="G16" s="164">
        <v>2825</v>
      </c>
    </row>
    <row r="17" spans="2:12" ht="20" customHeight="1">
      <c r="B17" s="38" t="s">
        <v>38</v>
      </c>
      <c r="C17" s="373">
        <v>3816</v>
      </c>
      <c r="D17" s="450">
        <v>7663</v>
      </c>
      <c r="E17" s="450">
        <v>4838</v>
      </c>
      <c r="F17" s="450">
        <v>5030</v>
      </c>
      <c r="G17" s="164">
        <v>6859</v>
      </c>
    </row>
    <row r="18" spans="2:12" ht="20" customHeight="1">
      <c r="B18" s="171" t="s">
        <v>39</v>
      </c>
      <c r="C18" s="175">
        <v>5610</v>
      </c>
      <c r="D18" s="169">
        <v>4646</v>
      </c>
      <c r="E18" s="169">
        <v>8222</v>
      </c>
      <c r="F18" s="169">
        <v>4952</v>
      </c>
      <c r="G18" s="170">
        <v>5169</v>
      </c>
    </row>
    <row r="19" spans="2:12" ht="20" customHeight="1">
      <c r="B19" s="1012" t="s">
        <v>31</v>
      </c>
      <c r="C19" s="1013">
        <v>15534</v>
      </c>
      <c r="D19" s="1014">
        <v>19237</v>
      </c>
      <c r="E19" s="1014">
        <v>22185</v>
      </c>
      <c r="F19" s="1014">
        <v>16896</v>
      </c>
      <c r="G19" s="1014">
        <v>20530</v>
      </c>
    </row>
    <row r="21" spans="2:12" ht="20" customHeight="1">
      <c r="B21" s="362" t="s">
        <v>186</v>
      </c>
      <c r="C21" s="362"/>
      <c r="D21" s="362"/>
      <c r="E21" s="362"/>
      <c r="F21" s="362"/>
      <c r="G21" s="362"/>
    </row>
    <row r="23" spans="2:12" ht="20" customHeight="1">
      <c r="B23" s="22"/>
      <c r="C23" s="22"/>
      <c r="D23" s="22"/>
      <c r="E23" s="22"/>
      <c r="F23" s="22"/>
      <c r="G23" s="22"/>
    </row>
    <row r="25" spans="2:12" ht="20" customHeight="1">
      <c r="H25" s="22"/>
      <c r="I25" s="22"/>
      <c r="J25" s="22"/>
      <c r="K25" s="22"/>
      <c r="L25" s="22"/>
    </row>
  </sheetData>
  <hyperlinks>
    <hyperlink ref="A2" location="Summary!A1" display=" " xr:uid="{AA9405B0-4504-4B22-A2FE-D784D320266A}"/>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3F1B9-0BE7-461F-8440-29DDEE7D23D7}">
  <sheetPr>
    <tabColor rgb="FF285AFF"/>
    <pageSetUpPr fitToPage="1"/>
  </sheetPr>
  <dimension ref="A2:N14"/>
  <sheetViews>
    <sheetView showGridLines="0" zoomScale="227" zoomScaleNormal="227" zoomScaleSheetLayoutView="100" zoomScalePageLayoutView="227" workbookViewId="0"/>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2" width="10.5" style="366" customWidth="1"/>
    <col min="13" max="13" width="10.33203125" style="366" customWidth="1"/>
    <col min="14" max="14" width="10.5" style="366" hidden="1" customWidth="1"/>
    <col min="15" max="16384" width="10.83203125" style="366"/>
  </cols>
  <sheetData>
    <row r="2" spans="1:7" ht="20" customHeight="1">
      <c r="A2" s="21" t="s">
        <v>14</v>
      </c>
      <c r="B2" s="37" t="s">
        <v>246</v>
      </c>
      <c r="C2" s="37"/>
      <c r="D2" s="37"/>
      <c r="E2" s="37"/>
      <c r="F2" s="37"/>
      <c r="G2" s="37"/>
    </row>
    <row r="3" spans="1:7" ht="20" customHeight="1">
      <c r="B3" s="22"/>
      <c r="C3" s="22"/>
      <c r="D3" s="22"/>
      <c r="E3" s="22"/>
      <c r="F3" s="22"/>
    </row>
    <row r="4" spans="1:7" ht="20" customHeight="1">
      <c r="B4" s="971" t="s">
        <v>9</v>
      </c>
      <c r="C4" s="972">
        <v>2020</v>
      </c>
      <c r="D4" s="973">
        <v>2019</v>
      </c>
      <c r="E4" s="973">
        <v>2018</v>
      </c>
      <c r="F4" s="973">
        <v>2017</v>
      </c>
      <c r="G4" s="973">
        <v>2016</v>
      </c>
    </row>
    <row r="5" spans="1:7" ht="20" customHeight="1">
      <c r="B5" s="38" t="s">
        <v>221</v>
      </c>
      <c r="C5" s="883">
        <v>5519</v>
      </c>
      <c r="D5" s="471">
        <v>8635</v>
      </c>
      <c r="E5" s="471">
        <v>7952</v>
      </c>
      <c r="F5" s="471">
        <v>9136</v>
      </c>
      <c r="G5" s="163"/>
    </row>
    <row r="6" spans="1:7" ht="20" customHeight="1">
      <c r="B6" s="38" t="s">
        <v>237</v>
      </c>
      <c r="C6" s="373">
        <v>2720</v>
      </c>
      <c r="D6" s="374">
        <v>2259</v>
      </c>
      <c r="E6" s="374">
        <v>1745</v>
      </c>
      <c r="F6" s="374">
        <v>2527</v>
      </c>
      <c r="G6" s="374"/>
    </row>
    <row r="7" spans="1:7" ht="20" customHeight="1">
      <c r="B7" s="228" t="s">
        <v>238</v>
      </c>
      <c r="C7" s="815">
        <v>8239</v>
      </c>
      <c r="D7" s="830">
        <v>10894</v>
      </c>
      <c r="E7" s="830">
        <v>9697</v>
      </c>
      <c r="F7" s="830">
        <v>11663</v>
      </c>
      <c r="G7" s="830">
        <v>14734</v>
      </c>
    </row>
    <row r="8" spans="1:7" ht="20" customHeight="1">
      <c r="B8" s="38" t="s">
        <v>136</v>
      </c>
      <c r="C8" s="373">
        <v>1209</v>
      </c>
      <c r="D8" s="374">
        <v>1426</v>
      </c>
      <c r="E8" s="374">
        <v>1604</v>
      </c>
      <c r="F8" s="450">
        <v>1625</v>
      </c>
      <c r="G8" s="164">
        <v>1642</v>
      </c>
    </row>
    <row r="9" spans="1:7" ht="20" customHeight="1">
      <c r="B9" s="38" t="s">
        <v>137</v>
      </c>
      <c r="C9" s="373">
        <v>814</v>
      </c>
      <c r="D9" s="374">
        <v>969</v>
      </c>
      <c r="E9" s="374">
        <v>1010</v>
      </c>
      <c r="F9" s="450">
        <v>1019</v>
      </c>
      <c r="G9" s="164">
        <v>1003</v>
      </c>
    </row>
    <row r="10" spans="1:7" ht="20" customHeight="1">
      <c r="B10" s="171" t="s">
        <v>30</v>
      </c>
      <c r="C10" s="175">
        <v>77</v>
      </c>
      <c r="D10" s="168">
        <v>108</v>
      </c>
      <c r="E10" s="168">
        <v>115</v>
      </c>
      <c r="F10" s="169">
        <v>88</v>
      </c>
      <c r="G10" s="170">
        <v>105</v>
      </c>
    </row>
    <row r="11" spans="1:7" ht="20" customHeight="1">
      <c r="B11" s="1012" t="s">
        <v>31</v>
      </c>
      <c r="C11" s="1013">
        <v>10339</v>
      </c>
      <c r="D11" s="1014">
        <v>13397</v>
      </c>
      <c r="E11" s="1014">
        <v>12426</v>
      </c>
      <c r="F11" s="1014">
        <v>14395</v>
      </c>
      <c r="G11" s="1014">
        <v>17484</v>
      </c>
    </row>
    <row r="13" spans="1:7" ht="20" customHeight="1">
      <c r="B13" s="1564" t="s">
        <v>247</v>
      </c>
      <c r="C13" s="1564"/>
      <c r="D13" s="1564"/>
      <c r="E13" s="1564"/>
      <c r="F13" s="1564"/>
      <c r="G13" s="1564"/>
    </row>
    <row r="14" spans="1:7" ht="20" customHeight="1">
      <c r="A14" s="364"/>
      <c r="B14" s="1564"/>
      <c r="C14" s="1564"/>
      <c r="D14" s="1564"/>
      <c r="E14" s="1564"/>
      <c r="F14" s="1564"/>
      <c r="G14" s="1564"/>
    </row>
  </sheetData>
  <mergeCells count="2">
    <mergeCell ref="B13:G13"/>
    <mergeCell ref="B14:G14"/>
  </mergeCells>
  <hyperlinks>
    <hyperlink ref="A2" location="Summary!A1" display=" " xr:uid="{F8924BFB-B84D-4837-9879-AC669E701300}"/>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3E8BE-638B-4182-A019-373A9E42000F}">
  <sheetPr>
    <tabColor rgb="FF285AFF"/>
    <pageSetUpPr fitToPage="1"/>
  </sheetPr>
  <dimension ref="A2:N13"/>
  <sheetViews>
    <sheetView showGridLines="0" zoomScale="115" zoomScaleNormal="115" zoomScaleSheetLayoutView="100" zoomScalePageLayoutView="115"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2" width="10.5" style="366" customWidth="1"/>
    <col min="13" max="13" width="10.33203125" style="366" customWidth="1"/>
    <col min="14" max="14" width="10.5" style="366" hidden="1" customWidth="1"/>
    <col min="15" max="16384" width="11" style="366"/>
  </cols>
  <sheetData>
    <row r="2" spans="1:7" ht="20" customHeight="1">
      <c r="A2" s="21" t="s">
        <v>14</v>
      </c>
      <c r="B2" s="37" t="s">
        <v>275</v>
      </c>
      <c r="C2" s="37"/>
      <c r="D2" s="37"/>
      <c r="E2" s="37"/>
      <c r="F2" s="37"/>
      <c r="G2" s="37"/>
    </row>
    <row r="3" spans="1:7" ht="20" customHeight="1">
      <c r="B3" s="22"/>
      <c r="C3" s="22"/>
      <c r="D3" s="22"/>
      <c r="E3" s="22"/>
      <c r="F3" s="22"/>
    </row>
    <row r="4" spans="1:7" ht="20" customHeight="1">
      <c r="B4" s="971" t="s">
        <v>9</v>
      </c>
      <c r="C4" s="972">
        <v>2020</v>
      </c>
      <c r="D4" s="973">
        <v>2019</v>
      </c>
      <c r="E4" s="973">
        <v>2018</v>
      </c>
      <c r="F4" s="973">
        <v>2017</v>
      </c>
      <c r="G4" s="973">
        <v>2016</v>
      </c>
    </row>
    <row r="5" spans="1:7" ht="20" customHeight="1">
      <c r="B5" s="38" t="s">
        <v>221</v>
      </c>
      <c r="C5" s="883">
        <v>819</v>
      </c>
      <c r="D5" s="471">
        <v>368</v>
      </c>
      <c r="E5" s="530">
        <v>3674</v>
      </c>
      <c r="F5" s="530">
        <v>1793</v>
      </c>
      <c r="G5" s="270"/>
    </row>
    <row r="6" spans="1:7" ht="20" customHeight="1">
      <c r="B6" s="38" t="s">
        <v>237</v>
      </c>
      <c r="C6" s="373">
        <v>1152</v>
      </c>
      <c r="D6" s="530">
        <v>1108</v>
      </c>
      <c r="E6" s="374">
        <v>2209</v>
      </c>
      <c r="F6" s="530">
        <v>198</v>
      </c>
      <c r="G6" s="270"/>
    </row>
    <row r="7" spans="1:7" ht="20" customHeight="1">
      <c r="B7" s="228" t="s">
        <v>238</v>
      </c>
      <c r="C7" s="148">
        <v>1971</v>
      </c>
      <c r="D7" s="830">
        <v>1476</v>
      </c>
      <c r="E7" s="830">
        <v>5883</v>
      </c>
      <c r="F7" s="831">
        <v>1991</v>
      </c>
      <c r="G7" s="167">
        <v>2353</v>
      </c>
    </row>
    <row r="8" spans="1:7" ht="20" customHeight="1">
      <c r="B8" s="38" t="s">
        <v>136</v>
      </c>
      <c r="C8" s="373">
        <v>149</v>
      </c>
      <c r="D8" s="374">
        <v>322</v>
      </c>
      <c r="E8" s="374">
        <v>919</v>
      </c>
      <c r="F8" s="450">
        <v>2820</v>
      </c>
      <c r="G8" s="164">
        <v>88</v>
      </c>
    </row>
    <row r="9" spans="1:7" ht="20" customHeight="1">
      <c r="B9" s="38" t="s">
        <v>137</v>
      </c>
      <c r="C9" s="373">
        <v>158</v>
      </c>
      <c r="D9" s="374">
        <v>249</v>
      </c>
      <c r="E9" s="374">
        <v>428</v>
      </c>
      <c r="F9" s="450">
        <v>413</v>
      </c>
      <c r="G9" s="164">
        <v>424</v>
      </c>
    </row>
    <row r="10" spans="1:7" ht="20" customHeight="1">
      <c r="B10" s="171" t="s">
        <v>30</v>
      </c>
      <c r="C10" s="175">
        <v>177</v>
      </c>
      <c r="D10" s="168">
        <v>13</v>
      </c>
      <c r="E10" s="168">
        <v>9</v>
      </c>
      <c r="F10" s="169">
        <v>40</v>
      </c>
      <c r="G10" s="170">
        <v>12</v>
      </c>
    </row>
    <row r="11" spans="1:7" ht="20" customHeight="1">
      <c r="B11" s="1012" t="s">
        <v>31</v>
      </c>
      <c r="C11" s="1013">
        <v>2455</v>
      </c>
      <c r="D11" s="1014">
        <v>2060</v>
      </c>
      <c r="E11" s="1014">
        <v>7239</v>
      </c>
      <c r="F11" s="1014">
        <v>5264</v>
      </c>
      <c r="G11" s="1014">
        <v>2877</v>
      </c>
    </row>
    <row r="13" spans="1:7" ht="20" customHeight="1">
      <c r="B13" s="1564"/>
      <c r="C13" s="1564"/>
      <c r="D13" s="1564"/>
      <c r="E13" s="1564"/>
      <c r="F13" s="1564"/>
      <c r="G13" s="1564"/>
    </row>
  </sheetData>
  <mergeCells count="1">
    <mergeCell ref="B13:G13"/>
  </mergeCells>
  <hyperlinks>
    <hyperlink ref="A2" location="Summary!A1" display=" " xr:uid="{A49CCDCA-D239-4454-B0AD-4C0EAB8C8018}"/>
  </hyperlinks>
  <pageMargins left="0.75000000000000011" right="0.75000000000000011" top="1" bottom="1" header="0.5" footer="0.5"/>
  <pageSetup paperSize="9" scale="69" orientation="portrait" r:id="rId1"/>
  <headerFooter>
    <oddFooter>&amp;L&amp;1#&amp;"Calibri"&amp;10&amp;K000000TOTAL Classification: Restricted Distribution TOTAL - All rights reserved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7AA53-323D-46E4-9020-DD450ED0B7A6}">
  <sheetPr>
    <tabColor rgb="FF285AFF"/>
    <pageSetUpPr fitToPage="1"/>
  </sheetPr>
  <dimension ref="A1:M33"/>
  <sheetViews>
    <sheetView showGridLines="0" zoomScale="160" zoomScaleNormal="160" zoomScaleSheetLayoutView="85" zoomScalePageLayoutView="160" workbookViewId="0"/>
  </sheetViews>
  <sheetFormatPr baseColWidth="10" defaultColWidth="11" defaultRowHeight="20" customHeight="1"/>
  <cols>
    <col min="1" max="1" width="5.5" style="366" customWidth="1"/>
    <col min="2" max="2" width="59.6640625" style="366" customWidth="1"/>
    <col min="3" max="7" width="12" style="366" customWidth="1"/>
    <col min="8" max="8" width="5.5" style="366" customWidth="1"/>
    <col min="9" max="11" width="11.1640625" style="366" customWidth="1"/>
    <col min="12" max="12" width="10.33203125" style="366" customWidth="1"/>
    <col min="13" max="13" width="11.1640625" style="366" hidden="1" customWidth="1"/>
    <col min="14" max="16384" width="11" style="366"/>
  </cols>
  <sheetData>
    <row r="1" spans="1:13" ht="20" customHeight="1">
      <c r="F1" s="720"/>
    </row>
    <row r="2" spans="1:13" ht="20" customHeight="1">
      <c r="A2" s="21" t="s">
        <v>14</v>
      </c>
      <c r="B2" s="22" t="s">
        <v>147</v>
      </c>
      <c r="C2" s="22"/>
      <c r="D2" s="22"/>
      <c r="E2" s="22"/>
      <c r="F2" s="22"/>
      <c r="G2" s="22"/>
      <c r="H2" s="22"/>
      <c r="I2" s="22"/>
      <c r="J2" s="22"/>
      <c r="K2" s="22"/>
      <c r="L2" s="22"/>
      <c r="M2" s="22"/>
    </row>
    <row r="3" spans="1:13" ht="20" customHeight="1">
      <c r="B3" s="22"/>
      <c r="C3" s="22"/>
      <c r="D3" s="22"/>
      <c r="E3" s="22"/>
    </row>
    <row r="4" spans="1:13" ht="20" customHeight="1">
      <c r="B4" s="1"/>
      <c r="C4" s="1"/>
      <c r="D4" s="1"/>
    </row>
    <row r="5" spans="1:13" ht="20" customHeight="1">
      <c r="B5" s="971" t="s">
        <v>4</v>
      </c>
      <c r="C5" s="972">
        <v>2020</v>
      </c>
      <c r="D5" s="973">
        <v>2019</v>
      </c>
      <c r="E5" s="973">
        <v>2018</v>
      </c>
      <c r="F5" s="973">
        <v>2017</v>
      </c>
      <c r="G5" s="973">
        <v>2016</v>
      </c>
    </row>
    <row r="6" spans="1:13" ht="20" customHeight="1">
      <c r="B6" s="736" t="s">
        <v>0</v>
      </c>
      <c r="C6" s="737">
        <v>140685</v>
      </c>
      <c r="D6" s="24">
        <v>200316</v>
      </c>
      <c r="E6" s="24">
        <v>209363</v>
      </c>
      <c r="F6" s="24">
        <v>171493</v>
      </c>
      <c r="G6" s="25">
        <v>149743</v>
      </c>
    </row>
    <row r="7" spans="1:13" ht="20" customHeight="1">
      <c r="B7" s="9" t="s">
        <v>202</v>
      </c>
      <c r="C7" s="26">
        <v>6404</v>
      </c>
      <c r="D7" s="20">
        <v>14554</v>
      </c>
      <c r="E7" s="738">
        <v>15997</v>
      </c>
      <c r="F7" s="739">
        <v>11936</v>
      </c>
      <c r="G7" s="474">
        <v>9410</v>
      </c>
    </row>
    <row r="8" spans="1:13" s="28" customFormat="1" ht="20" customHeight="1">
      <c r="B8" s="8" t="s">
        <v>1</v>
      </c>
      <c r="C8" s="27">
        <v>-7242</v>
      </c>
      <c r="D8" s="740">
        <v>11267</v>
      </c>
      <c r="E8" s="740">
        <v>11446</v>
      </c>
      <c r="F8" s="741">
        <v>8631</v>
      </c>
      <c r="G8" s="449">
        <v>6196</v>
      </c>
    </row>
    <row r="9" spans="1:13" ht="20" customHeight="1">
      <c r="B9" s="10" t="s">
        <v>2</v>
      </c>
      <c r="C9" s="742">
        <v>4059</v>
      </c>
      <c r="D9" s="743">
        <v>11828</v>
      </c>
      <c r="E9" s="743">
        <v>13559</v>
      </c>
      <c r="F9" s="739">
        <v>10578</v>
      </c>
      <c r="G9" s="29">
        <v>8287</v>
      </c>
    </row>
    <row r="10" spans="1:13" s="28" customFormat="1" ht="20" customHeight="1">
      <c r="B10" s="744" t="s">
        <v>230</v>
      </c>
      <c r="C10" s="745">
        <v>1.43</v>
      </c>
      <c r="D10" s="746">
        <v>4.38</v>
      </c>
      <c r="E10" s="746">
        <v>5.05</v>
      </c>
      <c r="F10" s="747">
        <v>4.12</v>
      </c>
      <c r="G10" s="748">
        <v>3.38</v>
      </c>
    </row>
    <row r="11" spans="1:13" s="28" customFormat="1" ht="20" customHeight="1">
      <c r="B11" s="744" t="s">
        <v>231</v>
      </c>
      <c r="C11" s="745">
        <v>2.64</v>
      </c>
      <c r="D11" s="746">
        <v>2.68</v>
      </c>
      <c r="E11" s="746">
        <v>2.56</v>
      </c>
      <c r="F11" s="749">
        <v>2.48</v>
      </c>
      <c r="G11" s="748">
        <v>2.4500000000000002</v>
      </c>
    </row>
    <row r="12" spans="1:13" ht="20" customHeight="1">
      <c r="B12" s="10" t="s">
        <v>232</v>
      </c>
      <c r="C12" s="745" t="s">
        <v>1025</v>
      </c>
      <c r="D12" s="750">
        <v>2.97</v>
      </c>
      <c r="E12" s="750">
        <v>2.94</v>
      </c>
      <c r="F12" s="30">
        <v>2.96</v>
      </c>
      <c r="G12" s="31">
        <v>2.61</v>
      </c>
    </row>
    <row r="13" spans="1:13" ht="20" customHeight="1">
      <c r="B13" s="5" t="s">
        <v>1026</v>
      </c>
      <c r="C13" s="751">
        <v>0.217</v>
      </c>
      <c r="D13" s="752">
        <v>0.16700000000000001</v>
      </c>
      <c r="E13" s="752">
        <v>0.14299999999999999</v>
      </c>
      <c r="F13" s="753">
        <v>0.111</v>
      </c>
      <c r="G13" s="32">
        <v>0.20899999999999999</v>
      </c>
    </row>
    <row r="14" spans="1:13" ht="20" customHeight="1">
      <c r="B14" s="5" t="s">
        <v>1027</v>
      </c>
      <c r="C14" s="751">
        <v>3.9800000000000002E-2</v>
      </c>
      <c r="D14" s="752">
        <v>9.8000000000000004E-2</v>
      </c>
      <c r="E14" s="752">
        <v>0.1179</v>
      </c>
      <c r="F14" s="753">
        <v>9.3700000000000006E-2</v>
      </c>
      <c r="G14" s="32">
        <v>7.4999999999999997E-2</v>
      </c>
    </row>
    <row r="15" spans="1:13" s="28" customFormat="1" ht="20" customHeight="1">
      <c r="B15" s="8" t="s">
        <v>233</v>
      </c>
      <c r="C15" s="751">
        <v>3.6799999999999999E-2</v>
      </c>
      <c r="D15" s="752">
        <v>0.104</v>
      </c>
      <c r="E15" s="752">
        <v>0.12230000000000001</v>
      </c>
      <c r="F15" s="753">
        <v>0.10100000000000001</v>
      </c>
      <c r="G15" s="753">
        <v>8.6999999999999994E-2</v>
      </c>
      <c r="H15" s="33"/>
      <c r="I15" s="33"/>
      <c r="J15" s="33"/>
      <c r="K15" s="33"/>
      <c r="L15" s="33"/>
    </row>
    <row r="16" spans="1:13" ht="20" customHeight="1">
      <c r="B16" s="10" t="s">
        <v>3</v>
      </c>
      <c r="C16" s="754">
        <v>14803</v>
      </c>
      <c r="D16" s="755">
        <v>24685</v>
      </c>
      <c r="E16" s="755">
        <v>24703</v>
      </c>
      <c r="F16" s="474">
        <v>22319</v>
      </c>
      <c r="G16" s="29">
        <v>16521</v>
      </c>
      <c r="H16" s="34"/>
      <c r="I16" s="34"/>
      <c r="J16" s="34"/>
      <c r="K16" s="34"/>
      <c r="L16" s="34"/>
    </row>
    <row r="17" spans="2:13" ht="20" customHeight="1">
      <c r="B17" s="8" t="s">
        <v>1028</v>
      </c>
      <c r="C17" s="756">
        <v>15697</v>
      </c>
      <c r="D17" s="757">
        <v>26111</v>
      </c>
      <c r="E17" s="758">
        <v>24293</v>
      </c>
      <c r="F17" s="449">
        <v>21135</v>
      </c>
      <c r="G17" s="35">
        <v>16988</v>
      </c>
      <c r="H17" s="34"/>
      <c r="I17" s="34"/>
      <c r="J17" s="34"/>
      <c r="K17" s="34"/>
      <c r="L17" s="34"/>
    </row>
    <row r="18" spans="2:13" ht="20" customHeight="1">
      <c r="B18" s="8" t="s">
        <v>1029</v>
      </c>
      <c r="C18" s="756">
        <v>17635</v>
      </c>
      <c r="D18" s="757">
        <v>28180</v>
      </c>
      <c r="E18" s="758">
        <v>25831</v>
      </c>
      <c r="F18" s="449">
        <v>22183</v>
      </c>
      <c r="G18" s="35">
        <v>17581</v>
      </c>
      <c r="H18" s="34"/>
      <c r="I18" s="34"/>
      <c r="J18" s="34"/>
      <c r="K18" s="34"/>
      <c r="L18" s="34"/>
    </row>
    <row r="19" spans="2:13" ht="20" customHeight="1">
      <c r="B19" s="16" t="s">
        <v>1030</v>
      </c>
      <c r="C19" s="756">
        <v>15534</v>
      </c>
      <c r="D19" s="757">
        <v>19237</v>
      </c>
      <c r="E19" s="758">
        <v>22185</v>
      </c>
      <c r="F19" s="449">
        <v>16896</v>
      </c>
      <c r="G19" s="35">
        <v>20530</v>
      </c>
      <c r="H19" s="34"/>
      <c r="I19" s="34"/>
      <c r="J19" s="34"/>
      <c r="K19" s="34"/>
      <c r="L19" s="34"/>
    </row>
    <row r="20" spans="2:13" ht="20" customHeight="1">
      <c r="B20" s="17" t="s">
        <v>1031</v>
      </c>
      <c r="C20" s="759">
        <v>10339</v>
      </c>
      <c r="D20" s="760">
        <v>13397</v>
      </c>
      <c r="E20" s="760">
        <v>12426</v>
      </c>
      <c r="F20" s="449">
        <v>14395</v>
      </c>
      <c r="G20" s="36">
        <v>17484</v>
      </c>
      <c r="H20" s="34"/>
      <c r="I20" s="34"/>
      <c r="J20" s="34"/>
      <c r="K20" s="34"/>
      <c r="L20" s="34"/>
    </row>
    <row r="21" spans="2:13" ht="20" customHeight="1">
      <c r="B21" s="1557" t="s">
        <v>158</v>
      </c>
      <c r="C21" s="1558">
        <v>2455</v>
      </c>
      <c r="D21" s="1559">
        <v>2060</v>
      </c>
      <c r="E21" s="1559">
        <v>7239</v>
      </c>
      <c r="F21" s="1559">
        <v>5264</v>
      </c>
      <c r="G21" s="1560">
        <v>2877</v>
      </c>
      <c r="H21" s="34"/>
      <c r="I21" s="34"/>
      <c r="J21" s="34"/>
      <c r="K21" s="34"/>
      <c r="L21" s="34"/>
    </row>
    <row r="22" spans="2:13" ht="20" customHeight="1">
      <c r="F22" s="34"/>
    </row>
    <row r="23" spans="2:13" ht="20" customHeight="1">
      <c r="B23" s="1564" t="s">
        <v>277</v>
      </c>
      <c r="C23" s="1565"/>
      <c r="D23" s="1565"/>
      <c r="E23" s="1565"/>
      <c r="F23" s="1565"/>
      <c r="G23" s="1565"/>
      <c r="H23" s="362"/>
      <c r="I23" s="362"/>
      <c r="J23" s="362"/>
      <c r="K23" s="362"/>
      <c r="L23" s="362"/>
      <c r="M23" s="362"/>
    </row>
    <row r="24" spans="2:13" ht="20" customHeight="1">
      <c r="B24" s="1566" t="s">
        <v>234</v>
      </c>
      <c r="C24" s="1566"/>
      <c r="D24" s="1566"/>
      <c r="E24" s="1566"/>
      <c r="F24" s="1566"/>
      <c r="G24" s="1566"/>
      <c r="H24" s="297"/>
      <c r="I24" s="297"/>
      <c r="J24" s="297"/>
      <c r="K24" s="297"/>
      <c r="L24" s="297"/>
      <c r="M24" s="297"/>
    </row>
    <row r="25" spans="2:13" ht="34.5" customHeight="1">
      <c r="B25" s="1567" t="s">
        <v>1017</v>
      </c>
      <c r="C25" s="1564"/>
      <c r="D25" s="1564"/>
      <c r="E25" s="1564"/>
      <c r="F25" s="1564"/>
      <c r="G25" s="1564"/>
      <c r="H25" s="362"/>
      <c r="I25" s="362"/>
      <c r="J25" s="362"/>
      <c r="K25" s="362"/>
      <c r="L25" s="362"/>
      <c r="M25" s="362"/>
    </row>
    <row r="26" spans="2:13" ht="20" customHeight="1">
      <c r="B26" s="1564" t="s">
        <v>1018</v>
      </c>
      <c r="C26" s="1564"/>
      <c r="D26" s="1564"/>
      <c r="E26" s="1564"/>
      <c r="F26" s="1564"/>
      <c r="G26" s="1564"/>
      <c r="H26" s="362"/>
      <c r="I26" s="362"/>
      <c r="J26" s="362"/>
      <c r="K26" s="362"/>
      <c r="L26" s="362"/>
      <c r="M26" s="362"/>
    </row>
    <row r="27" spans="2:13" ht="20" customHeight="1">
      <c r="B27" s="1564" t="s">
        <v>1019</v>
      </c>
      <c r="C27" s="1564"/>
      <c r="D27" s="1564"/>
      <c r="E27" s="1564"/>
      <c r="F27" s="1564"/>
      <c r="G27" s="1564"/>
      <c r="H27" s="362"/>
      <c r="I27" s="362"/>
      <c r="J27" s="362"/>
      <c r="K27" s="362"/>
      <c r="L27" s="362"/>
      <c r="M27" s="362"/>
    </row>
    <row r="28" spans="2:13" ht="33.75" customHeight="1">
      <c r="B28" s="1564" t="s">
        <v>1020</v>
      </c>
      <c r="C28" s="1564"/>
      <c r="D28" s="1564"/>
      <c r="E28" s="1564"/>
      <c r="F28" s="1564"/>
      <c r="G28" s="1564"/>
      <c r="H28" s="362"/>
      <c r="I28" s="362"/>
      <c r="J28" s="362"/>
      <c r="K28" s="362"/>
      <c r="L28" s="362"/>
      <c r="M28" s="362"/>
    </row>
    <row r="29" spans="2:13" ht="20" customHeight="1">
      <c r="B29" s="1564" t="s">
        <v>1021</v>
      </c>
      <c r="C29" s="1564"/>
      <c r="D29" s="1564"/>
      <c r="E29" s="1564"/>
      <c r="F29" s="1564"/>
      <c r="G29" s="1564"/>
      <c r="H29" s="362"/>
      <c r="I29" s="362"/>
      <c r="J29" s="362"/>
      <c r="K29" s="362"/>
      <c r="L29" s="362"/>
      <c r="M29" s="362"/>
    </row>
    <row r="30" spans="2:13" ht="20" customHeight="1">
      <c r="B30" s="1564" t="s">
        <v>1022</v>
      </c>
      <c r="C30" s="1564"/>
      <c r="D30" s="1564"/>
      <c r="E30" s="1564"/>
      <c r="F30" s="1564"/>
      <c r="G30" s="1564"/>
    </row>
    <row r="31" spans="2:13" ht="20" customHeight="1">
      <c r="B31" s="1564" t="s">
        <v>1023</v>
      </c>
      <c r="C31" s="1564"/>
      <c r="D31" s="1564"/>
      <c r="E31" s="1564"/>
      <c r="F31" s="1564"/>
      <c r="G31" s="1564"/>
    </row>
    <row r="32" spans="2:13" ht="20" customHeight="1">
      <c r="B32" s="1564" t="s">
        <v>1024</v>
      </c>
      <c r="C32" s="1564"/>
      <c r="D32" s="1564"/>
      <c r="E32" s="1564"/>
      <c r="F32" s="1564"/>
      <c r="G32" s="1564"/>
    </row>
    <row r="33" spans="2:7" ht="20" customHeight="1">
      <c r="B33" s="1564"/>
      <c r="C33" s="1564"/>
      <c r="D33" s="1564"/>
      <c r="E33" s="1564"/>
      <c r="F33" s="1564"/>
      <c r="G33" s="1564"/>
    </row>
  </sheetData>
  <mergeCells count="11">
    <mergeCell ref="B33:G33"/>
    <mergeCell ref="B23:G23"/>
    <mergeCell ref="B24:G24"/>
    <mergeCell ref="B25:G25"/>
    <mergeCell ref="B26:G26"/>
    <mergeCell ref="B27:G27"/>
    <mergeCell ref="B28:G28"/>
    <mergeCell ref="B29:G29"/>
    <mergeCell ref="B30:G30"/>
    <mergeCell ref="B31:G31"/>
    <mergeCell ref="B32:G32"/>
  </mergeCells>
  <hyperlinks>
    <hyperlink ref="A2" location="Summary!A1" display=" " xr:uid="{286930F5-D8CE-4F90-AA31-72A0F1BFC6A7}"/>
  </hyperlinks>
  <pageMargins left="0.75000000000000011" right="0.75000000000000011" top="0" bottom="1" header="0.5" footer="0.5"/>
  <pageSetup paperSize="9" scale="84" orientation="landscape" r:id="rId1"/>
  <headerFooter>
    <oddFooter>&amp;L&amp;1#&amp;"Calibri"&amp;10&amp;K000000TOTAL Classification: Restricted Distribution TOTAL - All rights reserved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55524-06C3-4C58-A921-BB819AF1F74E}">
  <sheetPr>
    <tabColor rgb="FF285AFF"/>
  </sheetPr>
  <dimension ref="A2:O38"/>
  <sheetViews>
    <sheetView showGridLines="0" zoomScale="170" zoomScaleNormal="170" zoomScaleSheetLayoutView="100" zoomScalePageLayoutView="170" workbookViewId="0">
      <pane ySplit="4" topLeftCell="A22" activePane="bottomLeft" state="frozen"/>
      <selection activeCell="B47" sqref="B47"/>
      <selection pane="bottomLeft"/>
    </sheetView>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3" width="11.1640625" style="366" customWidth="1"/>
    <col min="14" max="16384" width="11" style="366"/>
  </cols>
  <sheetData>
    <row r="2" spans="1:13" ht="20" customHeight="1">
      <c r="A2" s="21" t="s">
        <v>14</v>
      </c>
      <c r="B2" s="37" t="s">
        <v>204</v>
      </c>
      <c r="C2" s="37"/>
      <c r="D2" s="37"/>
      <c r="E2" s="37"/>
      <c r="F2" s="37"/>
      <c r="G2" s="37"/>
      <c r="H2" s="37"/>
      <c r="I2" s="37"/>
      <c r="J2" s="37"/>
      <c r="K2" s="37"/>
      <c r="L2" s="37"/>
      <c r="M2" s="37"/>
    </row>
    <row r="4" spans="1:13" ht="20" customHeight="1">
      <c r="B4" s="992"/>
      <c r="C4" s="972">
        <v>2020</v>
      </c>
      <c r="D4" s="973">
        <v>2019</v>
      </c>
      <c r="E4" s="973">
        <v>2018</v>
      </c>
      <c r="F4" s="973">
        <v>2017</v>
      </c>
      <c r="G4" s="973">
        <v>2016</v>
      </c>
    </row>
    <row r="5" spans="1:13" ht="20" customHeight="1">
      <c r="B5" s="38" t="s">
        <v>305</v>
      </c>
      <c r="C5" s="373">
        <v>2653124025</v>
      </c>
      <c r="D5" s="322">
        <v>2601881075</v>
      </c>
      <c r="E5" s="322">
        <v>2640602007</v>
      </c>
      <c r="F5" s="322">
        <v>2528989616</v>
      </c>
      <c r="G5" s="323">
        <v>2430365862</v>
      </c>
    </row>
    <row r="6" spans="1:13" ht="20" customHeight="1">
      <c r="B6" s="273" t="s">
        <v>309</v>
      </c>
      <c r="C6" s="373">
        <v>2621034585</v>
      </c>
      <c r="D6" s="322">
        <v>2618007888</v>
      </c>
      <c r="E6" s="322">
        <v>2623716444</v>
      </c>
      <c r="F6" s="322">
        <v>2494756413</v>
      </c>
      <c r="G6" s="323">
        <v>2389713936</v>
      </c>
    </row>
    <row r="7" spans="1:13" ht="20" customHeight="1">
      <c r="B7" s="38" t="s">
        <v>310</v>
      </c>
      <c r="C7" s="373">
        <v>2646916172</v>
      </c>
      <c r="D7" s="322">
        <v>2603292172</v>
      </c>
      <c r="E7" s="322">
        <v>2623358837</v>
      </c>
      <c r="F7" s="322">
        <v>2535742821</v>
      </c>
      <c r="G7" s="323">
        <v>2435713864</v>
      </c>
    </row>
    <row r="8" spans="1:13" ht="20" customHeight="1">
      <c r="B8" s="177" t="s">
        <v>205</v>
      </c>
      <c r="C8" s="222">
        <v>24392703</v>
      </c>
      <c r="D8" s="400">
        <v>15474234</v>
      </c>
      <c r="E8" s="400">
        <v>32473281</v>
      </c>
      <c r="F8" s="400">
        <v>8376756</v>
      </c>
      <c r="G8" s="324">
        <v>10587822</v>
      </c>
    </row>
    <row r="9" spans="1:13" s="28" customFormat="1" ht="20" customHeight="1">
      <c r="B9" s="275" t="s">
        <v>206</v>
      </c>
      <c r="C9" s="281"/>
      <c r="D9" s="325"/>
      <c r="E9" s="325"/>
      <c r="F9" s="325"/>
      <c r="G9" s="326"/>
    </row>
    <row r="10" spans="1:13" ht="20" customHeight="1">
      <c r="B10" s="38" t="s">
        <v>207</v>
      </c>
      <c r="C10" s="884">
        <v>50.93</v>
      </c>
      <c r="D10" s="335">
        <v>52.27</v>
      </c>
      <c r="E10" s="335">
        <v>56.82</v>
      </c>
      <c r="F10" s="335">
        <v>49.5</v>
      </c>
      <c r="G10" s="336">
        <v>48.89</v>
      </c>
    </row>
    <row r="11" spans="1:13" ht="20" customHeight="1">
      <c r="B11" s="38" t="s">
        <v>208</v>
      </c>
      <c r="C11" s="884">
        <v>21.12</v>
      </c>
      <c r="D11" s="335">
        <v>42.65</v>
      </c>
      <c r="E11" s="335">
        <v>43.09</v>
      </c>
      <c r="F11" s="335">
        <v>42.23</v>
      </c>
      <c r="G11" s="336">
        <v>35.21</v>
      </c>
    </row>
    <row r="12" spans="1:13" ht="20" customHeight="1">
      <c r="B12" s="177" t="s">
        <v>229</v>
      </c>
      <c r="C12" s="337">
        <v>35.299999999999997</v>
      </c>
      <c r="D12" s="885">
        <v>49.2</v>
      </c>
      <c r="E12" s="885">
        <v>46.18</v>
      </c>
      <c r="F12" s="885">
        <v>46.05</v>
      </c>
      <c r="G12" s="338">
        <v>48.72</v>
      </c>
    </row>
    <row r="13" spans="1:13" s="28" customFormat="1" ht="20" customHeight="1">
      <c r="B13" s="275" t="s">
        <v>210</v>
      </c>
      <c r="C13" s="281"/>
      <c r="D13" s="325"/>
      <c r="E13" s="325"/>
      <c r="F13" s="325"/>
      <c r="G13" s="326"/>
    </row>
    <row r="14" spans="1:13" ht="20" customHeight="1">
      <c r="B14" s="38" t="s">
        <v>207</v>
      </c>
      <c r="C14" s="884">
        <v>56.91</v>
      </c>
      <c r="D14" s="335">
        <v>58.82</v>
      </c>
      <c r="E14" s="335">
        <v>65.69</v>
      </c>
      <c r="F14" s="335">
        <v>57.07</v>
      </c>
      <c r="G14" s="336">
        <v>51.36</v>
      </c>
    </row>
    <row r="15" spans="1:13" ht="20" customHeight="1">
      <c r="B15" s="38" t="s">
        <v>208</v>
      </c>
      <c r="C15" s="884">
        <v>22.13</v>
      </c>
      <c r="D15" s="335">
        <v>47.7</v>
      </c>
      <c r="E15" s="335">
        <v>49.7</v>
      </c>
      <c r="F15" s="335">
        <v>48.15</v>
      </c>
      <c r="G15" s="336">
        <v>39.049999999999997</v>
      </c>
    </row>
    <row r="16" spans="1:13" ht="20" customHeight="1">
      <c r="B16" s="177" t="s">
        <v>209</v>
      </c>
      <c r="C16" s="337">
        <v>41.91</v>
      </c>
      <c r="D16" s="885">
        <v>55.3</v>
      </c>
      <c r="E16" s="885">
        <v>52.18</v>
      </c>
      <c r="F16" s="885">
        <v>55.28</v>
      </c>
      <c r="G16" s="338">
        <v>50.97</v>
      </c>
    </row>
    <row r="17" spans="2:15" s="28" customFormat="1" ht="20" customHeight="1">
      <c r="B17" s="275" t="s">
        <v>306</v>
      </c>
      <c r="C17" s="276"/>
      <c r="D17" s="277"/>
      <c r="E17" s="277"/>
      <c r="F17" s="277"/>
      <c r="G17" s="278"/>
    </row>
    <row r="18" spans="2:15" ht="20" customHeight="1">
      <c r="B18" s="38" t="s">
        <v>211</v>
      </c>
      <c r="C18" s="886">
        <v>93.7</v>
      </c>
      <c r="D18" s="339">
        <v>128</v>
      </c>
      <c r="E18" s="339">
        <v>121.9</v>
      </c>
      <c r="F18" s="339">
        <v>116.4</v>
      </c>
      <c r="G18" s="340">
        <v>118.4</v>
      </c>
    </row>
    <row r="19" spans="2:15" ht="20" customHeight="1">
      <c r="B19" s="177" t="s">
        <v>212</v>
      </c>
      <c r="C19" s="341">
        <v>111.2</v>
      </c>
      <c r="D19" s="887">
        <v>143.9</v>
      </c>
      <c r="E19" s="887">
        <v>137.80000000000001</v>
      </c>
      <c r="F19" s="887">
        <v>139.80000000000001</v>
      </c>
      <c r="G19" s="342">
        <v>123.8</v>
      </c>
    </row>
    <row r="20" spans="2:15" s="28" customFormat="1" ht="20" customHeight="1">
      <c r="B20" s="275" t="s">
        <v>213</v>
      </c>
      <c r="C20" s="281"/>
      <c r="D20" s="282"/>
      <c r="E20" s="282"/>
      <c r="F20" s="282"/>
      <c r="G20" s="283"/>
    </row>
    <row r="21" spans="2:15" ht="20" customHeight="1">
      <c r="B21" s="38" t="s">
        <v>214</v>
      </c>
      <c r="C21" s="373">
        <v>8420407</v>
      </c>
      <c r="D21" s="271">
        <v>5549490</v>
      </c>
      <c r="E21" s="271">
        <v>6199835</v>
      </c>
      <c r="F21" s="271">
        <v>5380909</v>
      </c>
      <c r="G21" s="272">
        <v>6508817</v>
      </c>
    </row>
    <row r="22" spans="2:15" ht="20" customHeight="1">
      <c r="B22" s="177" t="s">
        <v>215</v>
      </c>
      <c r="C22" s="343">
        <v>2965225</v>
      </c>
      <c r="D22" s="888">
        <v>1770853</v>
      </c>
      <c r="E22" s="888">
        <v>1855274</v>
      </c>
      <c r="F22" s="888">
        <v>1667928</v>
      </c>
      <c r="G22" s="274">
        <v>2109802</v>
      </c>
    </row>
    <row r="23" spans="2:15" ht="20" customHeight="1">
      <c r="B23" s="284" t="s">
        <v>311</v>
      </c>
      <c r="C23" s="285">
        <v>1.43</v>
      </c>
      <c r="D23" s="286">
        <v>4.38</v>
      </c>
      <c r="E23" s="286">
        <v>5.05</v>
      </c>
      <c r="F23" s="287">
        <v>4.12</v>
      </c>
      <c r="G23" s="288">
        <v>3.38</v>
      </c>
    </row>
    <row r="24" spans="2:15" ht="20" customHeight="1">
      <c r="B24" s="38" t="s">
        <v>216</v>
      </c>
      <c r="C24" s="889">
        <v>2.64</v>
      </c>
      <c r="D24" s="279">
        <v>2.68</v>
      </c>
      <c r="E24" s="279">
        <v>2.56</v>
      </c>
      <c r="F24" s="279">
        <v>2.48</v>
      </c>
      <c r="G24" s="280">
        <v>2.4500000000000002</v>
      </c>
    </row>
    <row r="25" spans="2:15" ht="20" customHeight="1">
      <c r="B25" s="38" t="s">
        <v>217</v>
      </c>
      <c r="C25" s="890" t="s">
        <v>1032</v>
      </c>
      <c r="D25" s="279">
        <v>3.01</v>
      </c>
      <c r="E25" s="279">
        <v>2.91</v>
      </c>
      <c r="F25" s="279">
        <v>2.96</v>
      </c>
      <c r="G25" s="280">
        <v>2.61</v>
      </c>
    </row>
    <row r="26" spans="2:15" ht="20" customHeight="1">
      <c r="B26" s="38" t="s">
        <v>1033</v>
      </c>
      <c r="C26" s="863">
        <v>0.46</v>
      </c>
      <c r="D26" s="289">
        <v>0.35</v>
      </c>
      <c r="E26" s="289">
        <v>0.38</v>
      </c>
      <c r="F26" s="289">
        <v>0.12</v>
      </c>
      <c r="G26" s="290">
        <v>0.17</v>
      </c>
      <c r="H26" s="291"/>
    </row>
    <row r="27" spans="2:15" ht="20" customHeight="1">
      <c r="B27" s="38" t="s">
        <v>1034</v>
      </c>
      <c r="C27" s="891">
        <v>29.31</v>
      </c>
      <c r="D27" s="344">
        <v>12.63</v>
      </c>
      <c r="E27" s="344">
        <v>10.33</v>
      </c>
      <c r="F27" s="344">
        <v>13.42</v>
      </c>
      <c r="G27" s="345">
        <v>15.08</v>
      </c>
    </row>
    <row r="28" spans="2:15" ht="20" customHeight="1">
      <c r="B28" s="1531" t="s">
        <v>1035</v>
      </c>
      <c r="C28" s="1532">
        <v>7.4800000000000005E-2</v>
      </c>
      <c r="D28" s="1533">
        <v>5.45E-2</v>
      </c>
      <c r="E28" s="1533">
        <v>5.5399999999999998E-2</v>
      </c>
      <c r="F28" s="1533">
        <v>5.3900000000000003E-2</v>
      </c>
      <c r="G28" s="1534">
        <v>5.0299999999999997E-2</v>
      </c>
      <c r="H28" s="292"/>
    </row>
    <row r="29" spans="2:15" ht="20" customHeight="1">
      <c r="C29" s="892"/>
    </row>
    <row r="30" spans="2:15" ht="20" customHeight="1">
      <c r="B30" s="1593" t="s">
        <v>307</v>
      </c>
      <c r="C30" s="1593"/>
      <c r="D30" s="1593"/>
      <c r="E30" s="1593"/>
      <c r="F30" s="1593"/>
      <c r="G30" s="1593"/>
      <c r="H30" s="368"/>
      <c r="I30" s="368"/>
      <c r="J30" s="368"/>
      <c r="K30" s="368"/>
      <c r="L30" s="368"/>
      <c r="M30" s="368"/>
      <c r="N30" s="293"/>
      <c r="O30" s="293"/>
    </row>
    <row r="31" spans="2:15" ht="33.75" customHeight="1">
      <c r="B31" s="1594" t="s">
        <v>1169</v>
      </c>
      <c r="C31" s="1594"/>
      <c r="D31" s="1594"/>
      <c r="E31" s="1594"/>
      <c r="F31" s="1594"/>
      <c r="G31" s="1594"/>
      <c r="H31" s="369"/>
      <c r="I31" s="369"/>
      <c r="J31" s="369"/>
      <c r="K31" s="369"/>
      <c r="L31" s="369"/>
      <c r="M31" s="369"/>
      <c r="N31" s="294"/>
      <c r="O31" s="294"/>
    </row>
    <row r="32" spans="2:15" ht="20" customHeight="1">
      <c r="B32" s="1595" t="s">
        <v>308</v>
      </c>
      <c r="C32" s="1595"/>
      <c r="D32" s="1595"/>
      <c r="E32" s="1595"/>
      <c r="F32" s="1595"/>
      <c r="G32" s="1595"/>
      <c r="H32" s="367"/>
      <c r="I32" s="367"/>
      <c r="J32" s="367"/>
      <c r="K32" s="367"/>
      <c r="L32" s="367"/>
      <c r="M32" s="367"/>
      <c r="N32" s="295"/>
      <c r="O32" s="295"/>
    </row>
    <row r="33" spans="2:15" ht="48" customHeight="1">
      <c r="B33" s="1563" t="s">
        <v>1002</v>
      </c>
      <c r="C33" s="1563"/>
      <c r="D33" s="1563"/>
      <c r="E33" s="1563"/>
      <c r="F33" s="1563"/>
      <c r="G33" s="1563"/>
      <c r="H33" s="370"/>
      <c r="I33" s="370"/>
      <c r="J33" s="370"/>
      <c r="K33" s="370"/>
      <c r="L33" s="370"/>
      <c r="M33" s="370"/>
      <c r="N33" s="296"/>
      <c r="O33" s="296"/>
    </row>
    <row r="34" spans="2:15" ht="26.25" customHeight="1">
      <c r="B34" s="1596" t="s">
        <v>1160</v>
      </c>
      <c r="C34" s="1596"/>
      <c r="D34" s="1596"/>
      <c r="E34" s="1596"/>
      <c r="F34" s="1596"/>
      <c r="G34" s="1596"/>
      <c r="H34" s="370"/>
      <c r="I34" s="370"/>
      <c r="J34" s="370"/>
      <c r="K34" s="370"/>
      <c r="L34" s="370"/>
      <c r="M34" s="370"/>
      <c r="N34" s="296"/>
      <c r="O34" s="296"/>
    </row>
    <row r="35" spans="2:15" ht="20" customHeight="1">
      <c r="B35" s="1591" t="s">
        <v>1036</v>
      </c>
      <c r="C35" s="1591"/>
      <c r="D35" s="1591"/>
      <c r="E35" s="1591"/>
      <c r="F35" s="1591"/>
      <c r="G35" s="1591"/>
      <c r="H35" s="370"/>
      <c r="I35" s="370"/>
      <c r="J35" s="370"/>
      <c r="K35" s="370"/>
      <c r="L35" s="370"/>
      <c r="M35" s="370"/>
      <c r="N35" s="296"/>
      <c r="O35" s="296"/>
    </row>
    <row r="36" spans="2:15" ht="20" customHeight="1">
      <c r="B36" s="1591" t="s">
        <v>1037</v>
      </c>
      <c r="C36" s="1591"/>
      <c r="D36" s="1591"/>
      <c r="E36" s="1591"/>
      <c r="F36" s="1591"/>
      <c r="G36" s="1591"/>
    </row>
    <row r="37" spans="2:15" ht="20" customHeight="1">
      <c r="B37" s="1592"/>
      <c r="C37" s="1592"/>
      <c r="D37" s="1592"/>
      <c r="E37" s="1592"/>
      <c r="F37" s="1592"/>
      <c r="G37" s="1592"/>
      <c r="H37" s="1592"/>
      <c r="I37" s="1592"/>
      <c r="J37" s="1592"/>
      <c r="K37" s="1592"/>
      <c r="L37" s="1592"/>
      <c r="M37" s="1592"/>
    </row>
    <row r="38" spans="2:15" ht="20" customHeight="1">
      <c r="B38" s="1592"/>
      <c r="C38" s="1592"/>
      <c r="D38" s="1592"/>
      <c r="E38" s="1592"/>
      <c r="F38" s="1592"/>
      <c r="G38" s="1592"/>
      <c r="H38" s="1592"/>
      <c r="I38" s="1592"/>
      <c r="J38" s="1592"/>
      <c r="K38" s="1592"/>
      <c r="L38" s="1592"/>
      <c r="M38" s="1592"/>
    </row>
  </sheetData>
  <mergeCells count="9">
    <mergeCell ref="B35:G35"/>
    <mergeCell ref="B36:G36"/>
    <mergeCell ref="B37:M37"/>
    <mergeCell ref="B38:M38"/>
    <mergeCell ref="B30:G30"/>
    <mergeCell ref="B31:G31"/>
    <mergeCell ref="B32:G32"/>
    <mergeCell ref="B33:G33"/>
    <mergeCell ref="B34:G34"/>
  </mergeCells>
  <hyperlinks>
    <hyperlink ref="A2" location="Summary!A1" display=" " xr:uid="{A55B163D-736B-4822-84D8-C97F08E6A881}"/>
  </hyperlinks>
  <pageMargins left="0.23622047244094491" right="0.23622047244094491" top="0.74803149606299213" bottom="0.74803149606299213" header="0.31496062992125984" footer="0.31496062992125984"/>
  <pageSetup paperSize="9" scale="64" fitToWidth="0" fitToHeight="0" orientation="portrait" r:id="rId1"/>
  <headerFooter>
    <oddHeader>&amp;L&amp;A</oddHeader>
    <oddFooter>&amp;L&amp;1#&amp;"Calibri"&amp;10&amp;K000000TOTAL Classification: Restricted Distribution TOTAL - All rights reserved</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2E2D9-9FEE-48C2-8CDC-C1C87E0C4FE5}">
  <sheetPr>
    <tabColor rgb="FF285AFF"/>
  </sheetPr>
  <dimension ref="A2:N8"/>
  <sheetViews>
    <sheetView showGridLines="0" zoomScale="115" zoomScaleNormal="115" zoomScaleSheetLayoutView="100" zoomScalePageLayoutView="115"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2" width="10.5" style="366" customWidth="1"/>
    <col min="13" max="13" width="10.33203125" style="366" customWidth="1"/>
    <col min="14" max="14" width="10.5" style="366" hidden="1" customWidth="1"/>
    <col min="15" max="16384" width="11" style="366"/>
  </cols>
  <sheetData>
    <row r="2" spans="1:14" ht="20" customHeight="1">
      <c r="A2" s="21" t="s">
        <v>14</v>
      </c>
      <c r="B2" s="37" t="s">
        <v>133</v>
      </c>
      <c r="C2" s="37"/>
      <c r="D2" s="37"/>
      <c r="E2" s="37"/>
      <c r="F2" s="37"/>
      <c r="G2" s="37"/>
      <c r="H2" s="37"/>
      <c r="I2" s="37"/>
      <c r="J2" s="37"/>
      <c r="K2" s="37"/>
      <c r="L2" s="37"/>
      <c r="M2" s="37"/>
      <c r="N2" s="37"/>
    </row>
    <row r="4" spans="1:14" ht="20" customHeight="1">
      <c r="B4" s="138" t="s">
        <v>15</v>
      </c>
      <c r="C4" s="773"/>
      <c r="D4" s="773"/>
      <c r="E4" s="773"/>
      <c r="F4" s="773"/>
      <c r="G4" s="773"/>
    </row>
    <row r="5" spans="1:14" ht="20" customHeight="1">
      <c r="B5" s="971" t="s">
        <v>9</v>
      </c>
      <c r="C5" s="992">
        <v>2020</v>
      </c>
      <c r="D5" s="957">
        <v>2019</v>
      </c>
      <c r="E5" s="957">
        <v>2018</v>
      </c>
      <c r="F5" s="957">
        <v>2017</v>
      </c>
      <c r="G5" s="956">
        <v>2016</v>
      </c>
    </row>
    <row r="6" spans="1:14" ht="20" customHeight="1">
      <c r="B6" s="171" t="s">
        <v>187</v>
      </c>
      <c r="C6" s="175">
        <v>8908</v>
      </c>
      <c r="D6" s="168">
        <v>8922</v>
      </c>
      <c r="E6" s="168">
        <v>9099</v>
      </c>
      <c r="F6" s="169">
        <v>7985</v>
      </c>
      <c r="G6" s="170">
        <v>8238</v>
      </c>
    </row>
    <row r="8" spans="1:14" ht="20" customHeight="1">
      <c r="B8" s="1564" t="s">
        <v>188</v>
      </c>
      <c r="C8" s="1564"/>
      <c r="D8" s="1564"/>
      <c r="E8" s="1564"/>
      <c r="F8" s="1564"/>
      <c r="G8" s="1564"/>
      <c r="H8" s="297"/>
      <c r="I8" s="297"/>
      <c r="J8" s="297"/>
      <c r="K8" s="297"/>
      <c r="L8" s="297"/>
      <c r="M8" s="297"/>
      <c r="N8" s="297"/>
    </row>
  </sheetData>
  <mergeCells count="1">
    <mergeCell ref="B8:G8"/>
  </mergeCells>
  <hyperlinks>
    <hyperlink ref="A2" location="Summary!A1" display=" " xr:uid="{E81ADDCA-4BD4-4DFF-8549-A43DB31E31C9}"/>
  </hyperlinks>
  <pageMargins left="0.74803149606299213" right="0.74803149606299213" top="0.98425196850393704" bottom="0.98425196850393704" header="0.51181102362204722" footer="0.51181102362204722"/>
  <pageSetup paperSize="9" scale="65" orientation="portrait" r:id="rId1"/>
  <headerFooter>
    <oddFooter>&amp;L&amp;1#&amp;"Calibri"&amp;10&amp;K000000TOTAL Classification: Restricted Distribution TOTAL - All rights reserved</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C8CA7-700C-4AA3-B308-A68E27DE052A}">
  <sheetPr>
    <tabColor rgb="FF285AFF"/>
  </sheetPr>
  <dimension ref="A2:L22"/>
  <sheetViews>
    <sheetView showGridLines="0" zoomScale="120" zoomScaleNormal="120" zoomScaleSheetLayoutView="100" zoomScalePageLayoutView="120"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9" width="11" style="366"/>
    <col min="10" max="10" width="10.33203125" style="366" customWidth="1"/>
    <col min="11" max="11" width="0" style="366" hidden="1" customWidth="1"/>
    <col min="12" max="16384" width="11" style="366"/>
  </cols>
  <sheetData>
    <row r="2" spans="1:12" ht="20" customHeight="1">
      <c r="A2" s="21" t="s">
        <v>14</v>
      </c>
      <c r="B2" s="37" t="s">
        <v>276</v>
      </c>
      <c r="C2" s="37"/>
      <c r="D2" s="37"/>
      <c r="E2" s="37"/>
      <c r="F2" s="37"/>
      <c r="G2" s="37"/>
      <c r="H2" s="37"/>
      <c r="I2" s="37"/>
      <c r="J2" s="37"/>
      <c r="K2" s="37"/>
      <c r="L2" s="37"/>
    </row>
    <row r="4" spans="1:12" ht="20" customHeight="1">
      <c r="B4" s="1015" t="s">
        <v>40</v>
      </c>
      <c r="C4" s="972">
        <v>2020</v>
      </c>
      <c r="D4" s="973">
        <v>2019</v>
      </c>
      <c r="E4" s="973">
        <v>2018</v>
      </c>
      <c r="F4" s="973">
        <v>2017</v>
      </c>
      <c r="G4" s="973">
        <v>2016</v>
      </c>
    </row>
    <row r="5" spans="1:12" ht="20" customHeight="1">
      <c r="B5" s="14" t="s">
        <v>134</v>
      </c>
      <c r="C5" s="350"/>
      <c r="D5" s="804"/>
      <c r="E5" s="804"/>
      <c r="F5" s="804"/>
      <c r="G5" s="255"/>
    </row>
    <row r="6" spans="1:12" ht="20" customHeight="1">
      <c r="B6" s="38" t="s">
        <v>35</v>
      </c>
      <c r="C6" s="299">
        <v>0.34</v>
      </c>
      <c r="D6" s="893">
        <v>0.34100000000000003</v>
      </c>
      <c r="E6" s="893">
        <v>0.34499999999999997</v>
      </c>
      <c r="F6" s="893">
        <v>0.32100000000000001</v>
      </c>
      <c r="G6" s="331">
        <v>0.311</v>
      </c>
    </row>
    <row r="7" spans="1:12" ht="20" customHeight="1">
      <c r="B7" s="38" t="s">
        <v>36</v>
      </c>
      <c r="C7" s="894">
        <v>0.28799999999999998</v>
      </c>
      <c r="D7" s="893">
        <v>0.27400000000000002</v>
      </c>
      <c r="E7" s="893">
        <v>0.28299999999999997</v>
      </c>
      <c r="F7" s="893">
        <v>0.26100000000000001</v>
      </c>
      <c r="G7" s="331">
        <v>0.252</v>
      </c>
    </row>
    <row r="8" spans="1:12" ht="20" customHeight="1">
      <c r="B8" s="171" t="s">
        <v>39</v>
      </c>
      <c r="C8" s="332">
        <v>0.372</v>
      </c>
      <c r="D8" s="333">
        <v>0.38600000000000001</v>
      </c>
      <c r="E8" s="333">
        <v>0.372</v>
      </c>
      <c r="F8" s="333">
        <v>0.41799999999999998</v>
      </c>
      <c r="G8" s="334">
        <v>0.437</v>
      </c>
    </row>
    <row r="9" spans="1:12" ht="20" customHeight="1">
      <c r="B9" s="1012" t="s">
        <v>31</v>
      </c>
      <c r="C9" s="1013">
        <v>105476</v>
      </c>
      <c r="D9" s="1014">
        <v>107776</v>
      </c>
      <c r="E9" s="1014">
        <v>104460</v>
      </c>
      <c r="F9" s="1014">
        <v>98277</v>
      </c>
      <c r="G9" s="1014">
        <v>102168</v>
      </c>
    </row>
    <row r="10" spans="1:12" ht="20" customHeight="1">
      <c r="G10" s="300"/>
    </row>
    <row r="11" spans="1:12" ht="20" customHeight="1">
      <c r="B11" s="298" t="s">
        <v>40</v>
      </c>
      <c r="C11" s="346">
        <v>2020</v>
      </c>
      <c r="D11" s="348">
        <v>2019</v>
      </c>
      <c r="E11" s="348">
        <v>2018</v>
      </c>
      <c r="F11" s="301">
        <v>2017</v>
      </c>
      <c r="G11" s="832">
        <v>2016</v>
      </c>
    </row>
    <row r="12" spans="1:12" ht="20" customHeight="1">
      <c r="B12" s="14" t="s">
        <v>135</v>
      </c>
      <c r="C12" s="350"/>
      <c r="D12" s="352"/>
      <c r="E12" s="352"/>
      <c r="F12" s="804"/>
      <c r="G12" s="255"/>
    </row>
    <row r="13" spans="1:12" ht="20" customHeight="1">
      <c r="B13" s="38" t="s">
        <v>178</v>
      </c>
      <c r="C13" s="299">
        <v>0.121</v>
      </c>
      <c r="D13" s="302">
        <v>0.123</v>
      </c>
      <c r="E13" s="302">
        <v>0.13200000000000001</v>
      </c>
      <c r="F13" s="895">
        <v>0.14299999999999999</v>
      </c>
      <c r="G13" s="303"/>
    </row>
    <row r="14" spans="1:12" ht="20" customHeight="1">
      <c r="B14" s="38" t="s">
        <v>237</v>
      </c>
      <c r="C14" s="299">
        <v>9.0999999999999998E-2</v>
      </c>
      <c r="D14" s="302">
        <v>0.13700000000000001</v>
      </c>
      <c r="E14" s="302">
        <v>0.11600000000000001</v>
      </c>
      <c r="F14" s="895">
        <v>0.11799999999999999</v>
      </c>
      <c r="G14" s="303"/>
    </row>
    <row r="15" spans="1:12" ht="20" customHeight="1">
      <c r="B15" s="228" t="s">
        <v>238</v>
      </c>
      <c r="C15" s="304">
        <v>0.21199999999999999</v>
      </c>
      <c r="D15" s="305">
        <v>0.26</v>
      </c>
      <c r="E15" s="305">
        <v>0.248</v>
      </c>
      <c r="F15" s="305">
        <v>0.26100000000000001</v>
      </c>
      <c r="G15" s="306">
        <v>0.27300000000000002</v>
      </c>
    </row>
    <row r="16" spans="1:12" ht="20" customHeight="1">
      <c r="B16" s="38" t="s">
        <v>136</v>
      </c>
      <c r="C16" s="299">
        <v>0.502</v>
      </c>
      <c r="D16" s="302">
        <v>0.47699999999999998</v>
      </c>
      <c r="E16" s="302">
        <v>0.48699999999999999</v>
      </c>
      <c r="F16" s="895">
        <v>0.498</v>
      </c>
      <c r="G16" s="303">
        <v>0.504</v>
      </c>
    </row>
    <row r="17" spans="2:12" ht="20" customHeight="1">
      <c r="B17" s="38" t="s">
        <v>137</v>
      </c>
      <c r="C17" s="299">
        <v>0.26</v>
      </c>
      <c r="D17" s="302">
        <v>0.23499999999999999</v>
      </c>
      <c r="E17" s="302">
        <v>0.24099999999999999</v>
      </c>
      <c r="F17" s="895">
        <v>0.216</v>
      </c>
      <c r="G17" s="303">
        <v>0.20399999999999999</v>
      </c>
    </row>
    <row r="18" spans="2:12" ht="20" customHeight="1">
      <c r="B18" s="171" t="s">
        <v>30</v>
      </c>
      <c r="C18" s="307">
        <v>2.5999999999999999E-2</v>
      </c>
      <c r="D18" s="308">
        <v>2.8000000000000001E-2</v>
      </c>
      <c r="E18" s="308">
        <v>2.4E-2</v>
      </c>
      <c r="F18" s="309">
        <v>2.5000000000000001E-2</v>
      </c>
      <c r="G18" s="310">
        <v>1.9E-2</v>
      </c>
    </row>
    <row r="19" spans="2:12" ht="20" customHeight="1">
      <c r="B19" s="1012" t="s">
        <v>31</v>
      </c>
      <c r="C19" s="1013">
        <v>105476</v>
      </c>
      <c r="D19" s="1014">
        <v>107776</v>
      </c>
      <c r="E19" s="1014">
        <v>104460</v>
      </c>
      <c r="F19" s="1014">
        <v>98277</v>
      </c>
      <c r="G19" s="1014">
        <v>102168</v>
      </c>
    </row>
    <row r="20" spans="2:12" ht="20" customHeight="1">
      <c r="B20" s="311"/>
      <c r="C20" s="312"/>
      <c r="D20" s="312"/>
      <c r="E20" s="312"/>
      <c r="F20" s="312"/>
      <c r="G20" s="312"/>
    </row>
    <row r="21" spans="2:12" ht="20" customHeight="1">
      <c r="B21" s="362" t="s">
        <v>177</v>
      </c>
      <c r="C21" s="362"/>
      <c r="D21" s="362"/>
      <c r="E21" s="362"/>
      <c r="F21" s="362"/>
      <c r="G21" s="362"/>
      <c r="H21" s="362"/>
      <c r="I21" s="362"/>
      <c r="J21" s="362"/>
      <c r="K21" s="362"/>
      <c r="L21" s="362"/>
    </row>
    <row r="22" spans="2:12" ht="20" customHeight="1">
      <c r="B22" s="313"/>
      <c r="C22" s="362"/>
      <c r="D22" s="362"/>
      <c r="E22" s="362"/>
      <c r="F22" s="362"/>
      <c r="G22" s="362"/>
      <c r="H22" s="362"/>
      <c r="I22" s="362"/>
      <c r="J22" s="362"/>
      <c r="K22" s="362"/>
      <c r="L22" s="362"/>
    </row>
  </sheetData>
  <hyperlinks>
    <hyperlink ref="A2" location="Summary!A1" display=" " xr:uid="{FDF9FA68-BB38-4BAC-B395-4B3C912A9B7A}"/>
  </hyperlinks>
  <pageMargins left="0.74803149606299213" right="0.74803149606299213" top="0.98425196850393704" bottom="0.98425196850393704" header="0.51181102362204722" footer="0.51181102362204722"/>
  <pageSetup paperSize="9" scale="63" orientation="portrait" r:id="rId1"/>
  <headerFooter>
    <oddFooter>&amp;L&amp;1#&amp;"Calibri"&amp;10&amp;K000000TOTAL Classification: Restricted Distribution TOTAL - All rights reserved</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BEC41-AEE6-486B-A83D-5310FBDD7C70}">
  <sheetPr>
    <tabColor rgb="FF009BFF"/>
  </sheetPr>
  <dimension ref="A2:G44"/>
  <sheetViews>
    <sheetView showGridLines="0" zoomScale="220" zoomScaleNormal="220" zoomScaleSheetLayoutView="85" zoomScalePageLayoutView="220" workbookViewId="0"/>
  </sheetViews>
  <sheetFormatPr baseColWidth="10" defaultColWidth="10.83203125" defaultRowHeight="20" customHeight="1"/>
  <cols>
    <col min="1" max="1" width="5.5" style="366" customWidth="1"/>
    <col min="2" max="2" width="74.83203125" style="366" customWidth="1"/>
    <col min="3" max="5" width="12" style="366" customWidth="1"/>
    <col min="6" max="6" width="5.5" style="366" customWidth="1"/>
    <col min="7" max="7" width="11.83203125" style="366" customWidth="1"/>
    <col min="8" max="11" width="10.83203125" style="366"/>
    <col min="12" max="12" width="10.33203125" style="366" customWidth="1"/>
    <col min="13" max="13" width="0" style="366" hidden="1" customWidth="1"/>
    <col min="14" max="16384" width="10.83203125" style="366"/>
  </cols>
  <sheetData>
    <row r="2" spans="1:7" ht="20" customHeight="1">
      <c r="A2" s="21" t="s">
        <v>14</v>
      </c>
      <c r="B2" s="37" t="s">
        <v>328</v>
      </c>
      <c r="C2" s="37"/>
      <c r="D2" s="37"/>
      <c r="E2" s="37"/>
      <c r="F2" s="37"/>
    </row>
    <row r="3" spans="1:7" ht="20" customHeight="1">
      <c r="B3" s="371"/>
      <c r="C3" s="371"/>
      <c r="D3" s="371"/>
      <c r="E3" s="371"/>
      <c r="F3" s="365"/>
      <c r="G3" s="365"/>
    </row>
    <row r="4" spans="1:7" ht="20" customHeight="1">
      <c r="B4" s="1016" t="s">
        <v>9</v>
      </c>
      <c r="C4" s="1023">
        <v>2020</v>
      </c>
      <c r="D4" s="1017">
        <v>2019</v>
      </c>
      <c r="E4" s="1018">
        <v>2018</v>
      </c>
      <c r="F4" s="361"/>
    </row>
    <row r="5" spans="1:7" ht="20" customHeight="1">
      <c r="B5" s="372" t="s">
        <v>329</v>
      </c>
      <c r="C5" s="373">
        <v>1778</v>
      </c>
      <c r="D5" s="374">
        <v>2389</v>
      </c>
      <c r="E5" s="257">
        <v>2419</v>
      </c>
      <c r="F5" s="361"/>
    </row>
    <row r="6" spans="1:7" ht="20" customHeight="1">
      <c r="B6" s="372" t="s">
        <v>330</v>
      </c>
      <c r="C6" s="375">
        <v>6230</v>
      </c>
      <c r="D6" s="376">
        <v>7053</v>
      </c>
      <c r="E6" s="377">
        <v>5032</v>
      </c>
      <c r="F6" s="361"/>
    </row>
    <row r="7" spans="1:7" ht="20" customHeight="1">
      <c r="B7" s="372" t="s">
        <v>331</v>
      </c>
      <c r="C7" s="375">
        <v>2720</v>
      </c>
      <c r="D7" s="376">
        <v>2259</v>
      </c>
      <c r="E7" s="377">
        <v>1745</v>
      </c>
      <c r="F7" s="361"/>
    </row>
    <row r="8" spans="1:7" ht="20" customHeight="1">
      <c r="B8" s="372" t="s">
        <v>158</v>
      </c>
      <c r="C8" s="373">
        <v>1152</v>
      </c>
      <c r="D8" s="376">
        <v>1108</v>
      </c>
      <c r="E8" s="377">
        <v>2209</v>
      </c>
    </row>
    <row r="9" spans="1:7" ht="20" customHeight="1">
      <c r="B9" s="372" t="s">
        <v>332</v>
      </c>
      <c r="C9" s="222">
        <v>2129</v>
      </c>
      <c r="D9" s="211">
        <v>3461</v>
      </c>
      <c r="E9" s="378">
        <v>596</v>
      </c>
    </row>
    <row r="10" spans="1:7" ht="20" customHeight="1">
      <c r="B10" s="1019" t="s">
        <v>333</v>
      </c>
      <c r="C10" s="1020">
        <v>3418</v>
      </c>
      <c r="D10" s="1021">
        <v>3408</v>
      </c>
      <c r="E10" s="1022">
        <v>1819</v>
      </c>
    </row>
    <row r="12" spans="1:7" ht="20" customHeight="1">
      <c r="B12" s="1564" t="s">
        <v>334</v>
      </c>
      <c r="C12" s="1564"/>
      <c r="D12" s="1564"/>
      <c r="E12" s="1564"/>
    </row>
    <row r="13" spans="1:7" ht="20" customHeight="1">
      <c r="B13" s="1564" t="s">
        <v>335</v>
      </c>
      <c r="C13" s="1564"/>
      <c r="D13" s="1564"/>
      <c r="E13" s="1564"/>
    </row>
    <row r="14" spans="1:7" ht="20" customHeight="1">
      <c r="B14" s="1564" t="s">
        <v>336</v>
      </c>
      <c r="C14" s="1564"/>
      <c r="D14" s="1564"/>
      <c r="E14" s="1564"/>
    </row>
    <row r="15" spans="1:7" ht="20" customHeight="1">
      <c r="B15" s="1564" t="s">
        <v>337</v>
      </c>
      <c r="C15" s="1564"/>
      <c r="D15" s="1564"/>
      <c r="E15" s="1564"/>
    </row>
    <row r="16" spans="1:7" ht="26.25" customHeight="1">
      <c r="B16" s="1564" t="s">
        <v>338</v>
      </c>
      <c r="C16" s="1564"/>
      <c r="D16" s="1564"/>
      <c r="E16" s="1564"/>
    </row>
    <row r="17" spans="2:5" ht="20" customHeight="1">
      <c r="B17" s="361"/>
      <c r="C17" s="361"/>
      <c r="D17" s="361"/>
      <c r="E17" s="361"/>
    </row>
    <row r="18" spans="2:5" ht="20" customHeight="1">
      <c r="B18" s="361"/>
      <c r="C18" s="361"/>
      <c r="D18" s="361"/>
      <c r="E18" s="361"/>
    </row>
    <row r="19" spans="2:5" ht="20" customHeight="1">
      <c r="B19" s="361"/>
      <c r="C19" s="361"/>
      <c r="D19" s="361"/>
      <c r="E19" s="361"/>
    </row>
    <row r="44" ht="17.25" customHeight="1"/>
  </sheetData>
  <mergeCells count="5">
    <mergeCell ref="B12:E12"/>
    <mergeCell ref="B13:E13"/>
    <mergeCell ref="B14:E14"/>
    <mergeCell ref="B15:E15"/>
    <mergeCell ref="B16:E16"/>
  </mergeCells>
  <hyperlinks>
    <hyperlink ref="A2" location="Summary!A1" display=" " xr:uid="{DE11184F-161F-4B03-9C96-F1D20B0F1E30}"/>
  </hyperlinks>
  <pageMargins left="0.74803149606299213" right="0.74803149606299213" top="0.98425196850393704" bottom="0.98425196850393704" header="0.51181102362204722" footer="0.51181102362204722"/>
  <pageSetup paperSize="9" scale="64" orientation="portrait" r:id="rId1"/>
  <headerFooter>
    <oddFooter>&amp;L&amp;1#&amp;"Calibri"&amp;10&amp;K000000TOTAL Classification: Restricted Distribution TOTAL - All rights reserved</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38B64-3B1B-4155-98D1-43F639F7B6EF}">
  <sheetPr>
    <tabColor rgb="FF009BFF"/>
  </sheetPr>
  <dimension ref="A2:G38"/>
  <sheetViews>
    <sheetView showGridLines="0" zoomScale="115" zoomScaleNormal="115" zoomScaleSheetLayoutView="85" zoomScalePageLayoutView="115" workbookViewId="0"/>
  </sheetViews>
  <sheetFormatPr baseColWidth="10" defaultColWidth="10.83203125" defaultRowHeight="20" customHeight="1"/>
  <cols>
    <col min="1" max="1" width="5.5" style="366" customWidth="1"/>
    <col min="2" max="2" width="74.83203125" style="366" customWidth="1"/>
    <col min="3" max="5" width="12" style="366" customWidth="1"/>
    <col min="6" max="6" width="5.5" style="366" customWidth="1"/>
    <col min="7" max="7" width="11.83203125" style="366" customWidth="1"/>
    <col min="8" max="11" width="10.83203125" style="366"/>
    <col min="12" max="12" width="10.33203125" style="366" customWidth="1"/>
    <col min="13" max="13" width="0" style="366" hidden="1" customWidth="1"/>
    <col min="14" max="16384" width="10.83203125" style="366"/>
  </cols>
  <sheetData>
    <row r="2" spans="1:7" ht="20" customHeight="1">
      <c r="A2" s="21" t="s">
        <v>14</v>
      </c>
      <c r="B2" s="37" t="s">
        <v>339</v>
      </c>
      <c r="C2" s="37"/>
      <c r="D2" s="37"/>
      <c r="E2" s="37"/>
      <c r="F2" s="37"/>
    </row>
    <row r="3" spans="1:7" ht="20" customHeight="1">
      <c r="B3" s="371"/>
      <c r="C3" s="371"/>
      <c r="D3" s="371"/>
      <c r="E3" s="371"/>
      <c r="F3" s="365"/>
      <c r="G3" s="365"/>
    </row>
    <row r="4" spans="1:7" ht="20" customHeight="1">
      <c r="B4" s="1034" t="s">
        <v>340</v>
      </c>
      <c r="C4" s="1023">
        <v>2020</v>
      </c>
      <c r="D4" s="1017">
        <v>2019</v>
      </c>
      <c r="E4" s="1018">
        <v>2018</v>
      </c>
      <c r="F4" s="361"/>
    </row>
    <row r="5" spans="1:7" ht="20" customHeight="1">
      <c r="B5" s="1031" t="s">
        <v>341</v>
      </c>
      <c r="C5" s="1032">
        <v>530</v>
      </c>
      <c r="D5" s="1033">
        <v>560</v>
      </c>
      <c r="E5" s="1033">
        <v>381</v>
      </c>
      <c r="F5" s="361"/>
    </row>
    <row r="6" spans="1:7" ht="20" customHeight="1">
      <c r="B6" s="379" t="s">
        <v>342</v>
      </c>
      <c r="C6" s="380">
        <v>69</v>
      </c>
      <c r="D6" s="381">
        <v>71</v>
      </c>
      <c r="E6" s="382">
        <v>39</v>
      </c>
      <c r="F6" s="361"/>
    </row>
    <row r="7" spans="1:7" ht="20" customHeight="1">
      <c r="B7" s="1026" t="s">
        <v>343</v>
      </c>
      <c r="C7" s="1030">
        <v>2519</v>
      </c>
      <c r="D7" s="1021">
        <v>2656</v>
      </c>
      <c r="E7" s="1022">
        <v>1875</v>
      </c>
    </row>
    <row r="9" spans="1:7" ht="20" customHeight="1">
      <c r="B9" s="365"/>
      <c r="C9" s="365"/>
      <c r="D9" s="365"/>
      <c r="E9" s="365"/>
    </row>
    <row r="10" spans="1:7" ht="20" customHeight="1">
      <c r="B10" s="1034" t="s">
        <v>344</v>
      </c>
      <c r="C10" s="1023">
        <v>2020</v>
      </c>
      <c r="D10" s="1017">
        <v>2019</v>
      </c>
      <c r="E10" s="1018">
        <v>2018</v>
      </c>
    </row>
    <row r="11" spans="1:7" ht="20" customHeight="1">
      <c r="B11" s="1031" t="s">
        <v>345</v>
      </c>
      <c r="C11" s="1529">
        <v>38.299999999999997</v>
      </c>
      <c r="D11" s="1530">
        <v>34.299999999999997</v>
      </c>
      <c r="E11" s="1530">
        <v>21.8</v>
      </c>
    </row>
    <row r="12" spans="1:7" ht="20" customHeight="1">
      <c r="B12" s="379" t="s">
        <v>346</v>
      </c>
      <c r="C12" s="383">
        <v>17.600000000000001</v>
      </c>
      <c r="D12" s="384">
        <v>16.3</v>
      </c>
      <c r="E12" s="385">
        <v>11.1</v>
      </c>
    </row>
    <row r="13" spans="1:7" ht="20" customHeight="1">
      <c r="B13" s="1026" t="s">
        <v>1170</v>
      </c>
      <c r="C13" s="1027">
        <v>31.1</v>
      </c>
      <c r="D13" s="1028">
        <v>27.9</v>
      </c>
      <c r="E13" s="1029">
        <v>17.100000000000001</v>
      </c>
    </row>
    <row r="15" spans="1:7" ht="20" customHeight="1">
      <c r="B15" s="1597" t="s">
        <v>347</v>
      </c>
      <c r="C15" s="1597"/>
      <c r="D15" s="1597"/>
      <c r="E15" s="1597"/>
    </row>
    <row r="16" spans="1:7" ht="20" customHeight="1">
      <c r="B16" s="1597" t="s">
        <v>1171</v>
      </c>
      <c r="C16" s="1597"/>
      <c r="D16" s="1597"/>
      <c r="E16" s="1597"/>
    </row>
    <row r="38" ht="17.25" customHeight="1"/>
  </sheetData>
  <mergeCells count="2">
    <mergeCell ref="B15:E15"/>
    <mergeCell ref="B16:E16"/>
  </mergeCells>
  <hyperlinks>
    <hyperlink ref="A2" location="Summary!A1" display=" " xr:uid="{E921D479-C6D5-41EA-8A81-40CBC37231BB}"/>
  </hyperlinks>
  <pageMargins left="0.74803149606299213" right="0.74803149606299213" top="0.98425196850393704" bottom="0.98425196850393704" header="0.51181102362204722" footer="0.51181102362204722"/>
  <pageSetup paperSize="9" scale="64" orientation="portrait" r:id="rId1"/>
  <headerFooter>
    <oddFooter>&amp;L&amp;1#&amp;"Calibri"&amp;10&amp;K000000TOTAL Classification: Restricted Distribution TOTAL - All rights reserved</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C6CE3-90B5-43EE-8613-8191B5100993}">
  <sheetPr>
    <tabColor rgb="FF009BFF"/>
  </sheetPr>
  <dimension ref="A2:G47"/>
  <sheetViews>
    <sheetView showGridLines="0" zoomScale="115" zoomScaleNormal="115" zoomScaleSheetLayoutView="85" zoomScalePageLayoutView="115" workbookViewId="0"/>
  </sheetViews>
  <sheetFormatPr baseColWidth="10" defaultColWidth="10.83203125" defaultRowHeight="20" customHeight="1"/>
  <cols>
    <col min="1" max="1" width="5.5" style="366" customWidth="1"/>
    <col min="2" max="2" width="74.83203125" style="366" customWidth="1"/>
    <col min="3" max="5" width="12" style="366" customWidth="1"/>
    <col min="6" max="6" width="5.5" style="366" customWidth="1"/>
    <col min="7" max="7" width="11.83203125" style="366" customWidth="1"/>
    <col min="8" max="11" width="10.83203125" style="366"/>
    <col min="12" max="12" width="10.33203125" style="366" customWidth="1"/>
    <col min="13" max="13" width="0" style="366" hidden="1" customWidth="1"/>
    <col min="14" max="16384" width="10.83203125" style="366"/>
  </cols>
  <sheetData>
    <row r="2" spans="1:7" ht="20" customHeight="1">
      <c r="A2" s="21" t="s">
        <v>14</v>
      </c>
      <c r="B2" s="37" t="s">
        <v>348</v>
      </c>
      <c r="C2" s="37"/>
      <c r="D2" s="37"/>
      <c r="E2" s="37"/>
      <c r="F2" s="37"/>
    </row>
    <row r="3" spans="1:7" ht="20" customHeight="1">
      <c r="B3" s="371"/>
      <c r="C3" s="371"/>
      <c r="D3" s="371"/>
      <c r="E3" s="371"/>
      <c r="F3" s="365"/>
      <c r="G3" s="365"/>
    </row>
    <row r="4" spans="1:7" ht="20" customHeight="1">
      <c r="B4" s="1016"/>
      <c r="C4" s="1023">
        <v>2020</v>
      </c>
      <c r="D4" s="1017">
        <v>2019</v>
      </c>
      <c r="E4" s="1018">
        <v>2018</v>
      </c>
      <c r="F4" s="361"/>
    </row>
    <row r="5" spans="1:7" ht="20" customHeight="1">
      <c r="B5" s="386" t="s">
        <v>349</v>
      </c>
      <c r="C5" s="387">
        <v>5.6</v>
      </c>
      <c r="D5" s="388">
        <v>1.6</v>
      </c>
      <c r="E5" s="734">
        <v>1</v>
      </c>
      <c r="F5" s="361"/>
    </row>
    <row r="6" spans="1:7" ht="20" customHeight="1">
      <c r="B6" s="386" t="s">
        <v>350</v>
      </c>
      <c r="C6" s="387">
        <v>1.3</v>
      </c>
      <c r="D6" s="388">
        <v>1.3</v>
      </c>
      <c r="E6" s="389">
        <v>0.7</v>
      </c>
      <c r="F6" s="361"/>
    </row>
    <row r="7" spans="1:7" ht="20" customHeight="1">
      <c r="B7" s="390" t="s">
        <v>351</v>
      </c>
      <c r="C7" s="391">
        <v>0.1</v>
      </c>
      <c r="D7" s="392">
        <v>0.1</v>
      </c>
      <c r="E7" s="735">
        <v>0</v>
      </c>
      <c r="F7" s="361"/>
    </row>
    <row r="8" spans="1:7" ht="20" customHeight="1">
      <c r="B8" s="1024" t="s">
        <v>1052</v>
      </c>
      <c r="C8" s="1035">
        <v>7</v>
      </c>
      <c r="D8" s="1036">
        <v>3</v>
      </c>
      <c r="E8" s="1025">
        <v>1.7</v>
      </c>
      <c r="F8" s="361"/>
    </row>
    <row r="9" spans="1:7" ht="20" customHeight="1">
      <c r="B9" s="1024" t="s">
        <v>1053</v>
      </c>
      <c r="C9" s="1035">
        <v>17.5</v>
      </c>
      <c r="D9" s="1036"/>
      <c r="E9" s="1025"/>
      <c r="F9" s="361"/>
    </row>
    <row r="10" spans="1:7" ht="20" customHeight="1">
      <c r="B10" s="379" t="s">
        <v>352</v>
      </c>
      <c r="C10" s="393">
        <v>3.6</v>
      </c>
      <c r="D10" s="384">
        <v>1.9</v>
      </c>
      <c r="E10" s="385">
        <v>1.9</v>
      </c>
      <c r="F10" s="361"/>
    </row>
    <row r="11" spans="1:7" ht="20" customHeight="1">
      <c r="B11" s="379" t="s">
        <v>353</v>
      </c>
      <c r="C11" s="393">
        <v>1.6</v>
      </c>
      <c r="D11" s="384">
        <v>1.6</v>
      </c>
      <c r="E11" s="385">
        <v>1.6</v>
      </c>
      <c r="F11" s="361"/>
    </row>
    <row r="12" spans="1:7" ht="20" customHeight="1">
      <c r="B12" s="379" t="s">
        <v>354</v>
      </c>
      <c r="C12" s="393">
        <v>14.1</v>
      </c>
      <c r="D12" s="384">
        <v>11.4</v>
      </c>
      <c r="E12" s="385">
        <v>6.4</v>
      </c>
      <c r="F12" s="361"/>
    </row>
    <row r="13" spans="1:7" ht="20" customHeight="1">
      <c r="B13" s="394" t="s">
        <v>355</v>
      </c>
      <c r="C13" s="393">
        <v>4</v>
      </c>
      <c r="D13" s="395">
        <v>2</v>
      </c>
      <c r="E13" s="396">
        <v>1</v>
      </c>
      <c r="F13" s="361"/>
    </row>
    <row r="14" spans="1:7" ht="20" customHeight="1">
      <c r="B14" s="379" t="s">
        <v>356</v>
      </c>
      <c r="C14" s="393">
        <v>5.6</v>
      </c>
      <c r="D14" s="395">
        <v>4.0999999999999996</v>
      </c>
      <c r="E14" s="396">
        <v>3.6</v>
      </c>
      <c r="F14" s="361"/>
    </row>
    <row r="15" spans="1:7" ht="20" customHeight="1">
      <c r="B15" s="379" t="s">
        <v>357</v>
      </c>
      <c r="C15" s="393">
        <v>2.7</v>
      </c>
      <c r="D15" s="395">
        <v>1.7</v>
      </c>
      <c r="E15" s="396">
        <v>1.5</v>
      </c>
      <c r="F15" s="361"/>
    </row>
    <row r="16" spans="1:7" ht="20" customHeight="1">
      <c r="B16" s="379" t="s">
        <v>358</v>
      </c>
      <c r="C16" s="393">
        <v>47.3</v>
      </c>
      <c r="D16" s="395">
        <v>46</v>
      </c>
      <c r="E16" s="396">
        <v>31</v>
      </c>
      <c r="F16" s="361"/>
    </row>
    <row r="17" spans="2:5" ht="20" customHeight="1">
      <c r="B17" s="1026" t="s">
        <v>359</v>
      </c>
      <c r="C17" s="1037">
        <v>95.8</v>
      </c>
      <c r="D17" s="1038">
        <v>95</v>
      </c>
      <c r="E17" s="1039">
        <v>88.4</v>
      </c>
    </row>
    <row r="19" spans="2:5" ht="20" customHeight="1">
      <c r="B19" s="365" t="s">
        <v>360</v>
      </c>
      <c r="C19" s="365"/>
      <c r="D19" s="365"/>
      <c r="E19" s="365"/>
    </row>
    <row r="20" spans="2:5" ht="20" customHeight="1">
      <c r="B20" s="365" t="s">
        <v>361</v>
      </c>
      <c r="C20" s="365"/>
      <c r="D20" s="365"/>
      <c r="E20" s="365"/>
    </row>
    <row r="21" spans="2:5" ht="20" customHeight="1">
      <c r="B21" s="365" t="s">
        <v>362</v>
      </c>
      <c r="C21" s="365"/>
      <c r="D21" s="365"/>
      <c r="E21" s="365"/>
    </row>
    <row r="47" ht="17.25" customHeight="1"/>
  </sheetData>
  <hyperlinks>
    <hyperlink ref="A2" location="Summary!A1" display=" " xr:uid="{180E7112-1389-4B96-9E1A-476575667C52}"/>
  </hyperlinks>
  <pageMargins left="0.74803149606299213" right="0.74803149606299213" top="0.98425196850393704" bottom="0.98425196850393704" header="0.51181102362204722" footer="0.51181102362204722"/>
  <pageSetup paperSize="9" scale="58" orientation="portrait" r:id="rId1"/>
  <headerFooter>
    <oddFooter>&amp;L&amp;1#&amp;"Calibri"&amp;10&amp;K000000TOTAL Classification: Restricted Distribution TOTAL - All rights reserved</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0D176-C07A-4735-B35E-B423D43C4E71}">
  <sheetPr>
    <tabColor rgb="FF009BFF"/>
  </sheetPr>
  <dimension ref="A2:G48"/>
  <sheetViews>
    <sheetView showGridLines="0" zoomScale="190" zoomScaleNormal="190" zoomScaleSheetLayoutView="100" zoomScalePageLayoutView="190" workbookViewId="0"/>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1" width="10.83203125" style="366"/>
    <col min="12" max="12" width="10.33203125" style="366" customWidth="1"/>
    <col min="13" max="13" width="0" style="366" hidden="1" customWidth="1"/>
    <col min="14" max="16384" width="10.83203125" style="366"/>
  </cols>
  <sheetData>
    <row r="2" spans="1:7" ht="20" customHeight="1">
      <c r="A2" s="21" t="s">
        <v>14</v>
      </c>
      <c r="B2" s="37" t="s">
        <v>363</v>
      </c>
      <c r="C2" s="37"/>
      <c r="D2" s="37"/>
      <c r="E2" s="37"/>
      <c r="F2" s="37"/>
    </row>
    <row r="3" spans="1:7" ht="20" customHeight="1">
      <c r="B3" s="371"/>
      <c r="C3" s="371"/>
      <c r="D3" s="371"/>
      <c r="E3" s="371"/>
      <c r="F3" s="365"/>
      <c r="G3" s="365"/>
    </row>
    <row r="4" spans="1:7" ht="20" customHeight="1">
      <c r="B4" s="1040" t="s">
        <v>364</v>
      </c>
      <c r="C4" s="1041">
        <v>2020</v>
      </c>
      <c r="D4" s="1042">
        <v>2019</v>
      </c>
      <c r="E4" s="1042">
        <v>2018</v>
      </c>
      <c r="F4" s="1042">
        <v>2017</v>
      </c>
      <c r="G4" s="1042">
        <v>2016</v>
      </c>
    </row>
    <row r="5" spans="1:7" ht="20" customHeight="1">
      <c r="B5" s="38" t="s">
        <v>365</v>
      </c>
      <c r="C5" s="397">
        <v>3102</v>
      </c>
      <c r="D5" s="322">
        <v>3092</v>
      </c>
      <c r="E5" s="322">
        <v>2950</v>
      </c>
      <c r="F5" s="322">
        <v>3049</v>
      </c>
      <c r="G5" s="323">
        <v>2783</v>
      </c>
    </row>
    <row r="6" spans="1:7" ht="20" customHeight="1">
      <c r="B6" s="38" t="s">
        <v>366</v>
      </c>
      <c r="C6" s="397" t="s">
        <v>10</v>
      </c>
      <c r="D6" s="322" t="s">
        <v>10</v>
      </c>
      <c r="E6" s="322" t="s">
        <v>10</v>
      </c>
      <c r="F6" s="322">
        <v>2584</v>
      </c>
      <c r="G6" s="323">
        <v>3125</v>
      </c>
    </row>
    <row r="7" spans="1:7" ht="20" customHeight="1">
      <c r="B7" s="38" t="s">
        <v>367</v>
      </c>
      <c r="C7" s="397">
        <v>1668</v>
      </c>
      <c r="D7" s="322">
        <v>1445</v>
      </c>
      <c r="E7" s="322">
        <v>1345</v>
      </c>
      <c r="F7" s="322">
        <v>1495</v>
      </c>
      <c r="G7" s="323">
        <v>1274</v>
      </c>
    </row>
    <row r="8" spans="1:7" ht="20" customHeight="1">
      <c r="B8" s="38" t="s">
        <v>368</v>
      </c>
      <c r="C8" s="397">
        <v>1342</v>
      </c>
      <c r="D8" s="322">
        <v>1344</v>
      </c>
      <c r="E8" s="322">
        <v>1324</v>
      </c>
      <c r="F8" s="322">
        <v>1262</v>
      </c>
      <c r="G8" s="323">
        <v>1313</v>
      </c>
    </row>
    <row r="9" spans="1:7" ht="20" customHeight="1">
      <c r="B9" s="38" t="s">
        <v>369</v>
      </c>
      <c r="C9" s="397">
        <v>891</v>
      </c>
      <c r="D9" s="322">
        <v>939</v>
      </c>
      <c r="E9" s="322">
        <v>909</v>
      </c>
      <c r="F9" s="322">
        <v>915</v>
      </c>
      <c r="G9" s="323">
        <v>887</v>
      </c>
    </row>
    <row r="10" spans="1:7" ht="20" customHeight="1">
      <c r="B10" s="38" t="s">
        <v>370</v>
      </c>
      <c r="C10" s="397">
        <v>501</v>
      </c>
      <c r="D10" s="322">
        <v>821</v>
      </c>
      <c r="E10" s="322">
        <v>851</v>
      </c>
      <c r="F10" s="322">
        <v>714</v>
      </c>
      <c r="G10" s="323">
        <v>849</v>
      </c>
    </row>
    <row r="11" spans="1:7" ht="20" customHeight="1">
      <c r="B11" s="38" t="s">
        <v>371</v>
      </c>
      <c r="C11" s="397">
        <v>624</v>
      </c>
      <c r="D11" s="322">
        <v>558</v>
      </c>
      <c r="E11" s="322">
        <v>551</v>
      </c>
      <c r="F11" s="322">
        <v>489</v>
      </c>
      <c r="G11" s="323">
        <v>91</v>
      </c>
    </row>
    <row r="12" spans="1:7" ht="20" customHeight="1">
      <c r="B12" s="38" t="s">
        <v>372</v>
      </c>
      <c r="C12" s="397">
        <v>452</v>
      </c>
      <c r="D12" s="322">
        <v>487</v>
      </c>
      <c r="E12" s="322">
        <v>456</v>
      </c>
      <c r="F12" s="322">
        <v>368</v>
      </c>
      <c r="G12" s="323">
        <v>371</v>
      </c>
    </row>
    <row r="13" spans="1:7" ht="20" customHeight="1">
      <c r="B13" s="38" t="s">
        <v>373</v>
      </c>
      <c r="C13" s="397">
        <v>274</v>
      </c>
      <c r="D13" s="322">
        <v>295</v>
      </c>
      <c r="E13" s="322">
        <v>270</v>
      </c>
      <c r="F13" s="322">
        <v>281</v>
      </c>
      <c r="G13" s="323">
        <v>294</v>
      </c>
    </row>
    <row r="14" spans="1:7" ht="20" customHeight="1">
      <c r="B14" s="38" t="s">
        <v>374</v>
      </c>
      <c r="C14" s="397">
        <v>5336</v>
      </c>
      <c r="D14" s="322">
        <v>5087</v>
      </c>
      <c r="E14" s="322">
        <v>2212</v>
      </c>
      <c r="F14" s="322">
        <v>41</v>
      </c>
      <c r="G14" s="323" t="s">
        <v>10</v>
      </c>
    </row>
    <row r="15" spans="1:7" ht="20" customHeight="1">
      <c r="B15" s="38" t="s">
        <v>375</v>
      </c>
      <c r="C15" s="397">
        <v>35</v>
      </c>
      <c r="D15" s="322">
        <v>87</v>
      </c>
      <c r="E15" s="322">
        <v>31</v>
      </c>
      <c r="F15" s="322" t="s">
        <v>10</v>
      </c>
      <c r="G15" s="323" t="s">
        <v>10</v>
      </c>
    </row>
    <row r="16" spans="1:7" ht="20" customHeight="1">
      <c r="B16" s="38" t="s">
        <v>376</v>
      </c>
      <c r="C16" s="397">
        <v>2138</v>
      </c>
      <c r="D16" s="322">
        <v>1836</v>
      </c>
      <c r="E16" s="322">
        <v>171</v>
      </c>
      <c r="F16" s="322" t="s">
        <v>10</v>
      </c>
      <c r="G16" s="323" t="s">
        <v>10</v>
      </c>
    </row>
    <row r="17" spans="2:7" ht="20" customHeight="1">
      <c r="B17" s="398" t="s">
        <v>377</v>
      </c>
      <c r="C17" s="399">
        <v>1285</v>
      </c>
      <c r="D17" s="400">
        <v>275</v>
      </c>
      <c r="E17" s="400" t="s">
        <v>10</v>
      </c>
      <c r="F17" s="400" t="s">
        <v>10</v>
      </c>
      <c r="G17" s="324" t="s">
        <v>10</v>
      </c>
    </row>
    <row r="18" spans="2:7" ht="19" customHeight="1">
      <c r="B18" s="1043" t="s">
        <v>31</v>
      </c>
      <c r="C18" s="1044">
        <v>17649</v>
      </c>
      <c r="D18" s="1045">
        <v>16267</v>
      </c>
      <c r="E18" s="1045">
        <v>11071</v>
      </c>
      <c r="F18" s="1045">
        <v>11198</v>
      </c>
      <c r="G18" s="1045">
        <v>10987</v>
      </c>
    </row>
    <row r="20" spans="2:7" ht="20" customHeight="1">
      <c r="B20" s="365" t="s">
        <v>1172</v>
      </c>
      <c r="C20" s="365"/>
      <c r="D20" s="365"/>
      <c r="E20" s="365"/>
    </row>
    <row r="21" spans="2:7" ht="20" customHeight="1">
      <c r="B21" s="7" t="s">
        <v>378</v>
      </c>
    </row>
    <row r="22" spans="2:7" ht="20" customHeight="1">
      <c r="B22" s="7" t="s">
        <v>379</v>
      </c>
    </row>
    <row r="23" spans="2:7" ht="20" customHeight="1">
      <c r="B23" s="7" t="s">
        <v>1173</v>
      </c>
    </row>
    <row r="48" ht="17.25" customHeight="1"/>
  </sheetData>
  <hyperlinks>
    <hyperlink ref="A2" location="Summary!A1" display=" " xr:uid="{3879ADB0-4F86-45B4-9F1C-FDD57AC55FEC}"/>
  </hyperlinks>
  <pageMargins left="0.74803149606299213" right="0.74803149606299213" top="0.98425196850393704" bottom="0.98425196850393704" header="0.51181102362204722" footer="0.51181102362204722"/>
  <pageSetup paperSize="9" scale="54" orientation="portrait" r:id="rId1"/>
  <headerFooter>
    <oddFooter>&amp;L&amp;1#&amp;"Calibri"&amp;10&amp;K000000TOTAL Classification: Restricted Distribution TOTAL - All rights reserved</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05D16-3163-4475-8EF6-A11C82FFE93B}">
  <sheetPr>
    <tabColor rgb="FF009BFF"/>
  </sheetPr>
  <dimension ref="A2:F38"/>
  <sheetViews>
    <sheetView showGridLines="0" zoomScale="115" zoomScaleNormal="115" zoomScaleSheetLayoutView="100" zoomScalePageLayoutView="115" workbookViewId="0"/>
  </sheetViews>
  <sheetFormatPr baseColWidth="10" defaultColWidth="10.83203125" defaultRowHeight="20" customHeight="1"/>
  <cols>
    <col min="1" max="1" width="5.5" customWidth="1"/>
    <col min="2" max="2" width="63.5" customWidth="1"/>
    <col min="3" max="4" width="12" customWidth="1"/>
    <col min="5" max="5" width="5.5" customWidth="1"/>
    <col min="6" max="6" width="11.83203125" customWidth="1"/>
    <col min="11" max="11" width="10.33203125" customWidth="1"/>
    <col min="12" max="12" width="0" hidden="1" customWidth="1"/>
  </cols>
  <sheetData>
    <row r="2" spans="1:6" ht="31.5" customHeight="1">
      <c r="A2" s="21" t="s">
        <v>14</v>
      </c>
      <c r="B2" s="1598" t="s">
        <v>1009</v>
      </c>
      <c r="C2" s="1598"/>
      <c r="D2" s="1598"/>
      <c r="E2" s="401"/>
    </row>
    <row r="3" spans="1:6" ht="20" customHeight="1">
      <c r="B3" s="402"/>
      <c r="C3" s="402"/>
      <c r="D3" s="402"/>
      <c r="E3" s="403"/>
      <c r="F3" s="403"/>
    </row>
    <row r="4" spans="1:6" ht="20" customHeight="1">
      <c r="B4" s="1046" t="s">
        <v>380</v>
      </c>
      <c r="C4" s="1047" t="s">
        <v>381</v>
      </c>
      <c r="D4" s="1047" t="s">
        <v>1054</v>
      </c>
      <c r="E4" s="404"/>
    </row>
    <row r="5" spans="1:6" ht="20" customHeight="1">
      <c r="B5" s="405" t="s">
        <v>1161</v>
      </c>
      <c r="C5" s="406">
        <v>3.3</v>
      </c>
      <c r="D5" s="406">
        <v>1.6</v>
      </c>
      <c r="E5" s="404"/>
    </row>
    <row r="6" spans="1:6" ht="20" customHeight="1">
      <c r="B6" s="405" t="s">
        <v>1162</v>
      </c>
      <c r="C6" s="406">
        <v>1</v>
      </c>
      <c r="D6" s="406">
        <v>0.7</v>
      </c>
      <c r="E6" s="404"/>
    </row>
    <row r="7" spans="1:6" ht="20" customHeight="1">
      <c r="B7" s="405" t="s">
        <v>382</v>
      </c>
      <c r="C7" s="406">
        <v>1.9</v>
      </c>
      <c r="D7" s="406">
        <v>0.5</v>
      </c>
      <c r="E7" s="404"/>
    </row>
    <row r="8" spans="1:6" ht="20" customHeight="1">
      <c r="B8" s="405" t="s">
        <v>1163</v>
      </c>
      <c r="C8" s="406">
        <v>0.8</v>
      </c>
      <c r="D8" s="406">
        <v>0.3</v>
      </c>
      <c r="E8" s="404"/>
    </row>
    <row r="9" spans="1:6" ht="20" customHeight="1">
      <c r="B9" s="1048" t="s">
        <v>31</v>
      </c>
      <c r="C9" s="1049">
        <v>7</v>
      </c>
      <c r="D9" s="1049">
        <v>3.1</v>
      </c>
      <c r="E9" s="404"/>
    </row>
    <row r="11" spans="1:6" ht="20" customHeight="1">
      <c r="B11" s="1599" t="s">
        <v>383</v>
      </c>
      <c r="C11" s="1599"/>
      <c r="D11" s="1599"/>
    </row>
    <row r="12" spans="1:6" ht="20" customHeight="1">
      <c r="B12" s="1599" t="s">
        <v>384</v>
      </c>
      <c r="C12" s="1599"/>
      <c r="D12" s="1599"/>
    </row>
    <row r="38" ht="17.25" customHeight="1"/>
  </sheetData>
  <mergeCells count="3">
    <mergeCell ref="B2:D2"/>
    <mergeCell ref="B11:D11"/>
    <mergeCell ref="B12:D12"/>
  </mergeCells>
  <hyperlinks>
    <hyperlink ref="A2" location="Summary!A1" display=" " xr:uid="{12052CD0-4A11-48B0-BCB5-DA7AF3782AF5}"/>
  </hyperlinks>
  <pageMargins left="0.74803149606299213" right="0.74803149606299213" top="0.98425196850393704" bottom="0.98425196850393704" header="0.51181102362204722" footer="0.51181102362204722"/>
  <pageSetup paperSize="9" scale="58" orientation="portrait" r:id="rId1"/>
  <headerFooter>
    <oddFooter>&amp;L&amp;1#&amp;"Calibri"&amp;10&amp;K000000TOTAL Classification: Restricted Distribution TOTAL - All rights reserved</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21C36-50EC-4A6F-9EF4-05C6117FA3BC}">
  <sheetPr>
    <tabColor rgb="FF009BFF"/>
  </sheetPr>
  <dimension ref="A2:G59"/>
  <sheetViews>
    <sheetView showGridLines="0" zoomScale="130" zoomScaleNormal="130" zoomScaleSheetLayoutView="100" zoomScalePageLayoutView="115" workbookViewId="0"/>
  </sheetViews>
  <sheetFormatPr baseColWidth="10" defaultColWidth="10.83203125" defaultRowHeight="20" customHeight="1"/>
  <cols>
    <col min="1" max="1" width="5.5" customWidth="1"/>
    <col min="2" max="2" width="38.6640625" bestFit="1" customWidth="1"/>
    <col min="3" max="5" width="15.6640625" customWidth="1"/>
    <col min="6" max="6" width="5.5" customWidth="1"/>
    <col min="7" max="7" width="11.83203125" customWidth="1"/>
  </cols>
  <sheetData>
    <row r="2" spans="1:7" ht="31.5" customHeight="1">
      <c r="A2" s="21" t="s">
        <v>14</v>
      </c>
      <c r="B2" s="1598" t="s">
        <v>1045</v>
      </c>
      <c r="C2" s="1598"/>
      <c r="D2" s="1598"/>
      <c r="E2" s="1598"/>
      <c r="F2" s="401"/>
    </row>
    <row r="3" spans="1:7" ht="20" customHeight="1">
      <c r="B3" s="402"/>
      <c r="C3" s="402"/>
      <c r="D3" s="402"/>
      <c r="E3" s="402"/>
      <c r="F3" s="929"/>
      <c r="G3" s="929"/>
    </row>
    <row r="4" spans="1:7" ht="20" customHeight="1">
      <c r="B4" s="407"/>
      <c r="C4" s="402"/>
      <c r="D4" s="402"/>
      <c r="E4" s="402"/>
      <c r="F4" s="929"/>
      <c r="G4" s="929"/>
    </row>
    <row r="5" spans="1:7" s="928" customFormat="1" ht="29.25" customHeight="1">
      <c r="B5" s="1050" t="s">
        <v>385</v>
      </c>
      <c r="C5" s="1051" t="s">
        <v>391</v>
      </c>
      <c r="D5" s="1051" t="s">
        <v>392</v>
      </c>
      <c r="E5" s="1051" t="s">
        <v>1043</v>
      </c>
      <c r="F5" s="926"/>
    </row>
    <row r="6" spans="1:7" ht="20" customHeight="1">
      <c r="B6" s="405" t="s">
        <v>35</v>
      </c>
      <c r="C6" s="408">
        <v>401</v>
      </c>
      <c r="D6" s="930">
        <v>258</v>
      </c>
      <c r="E6" s="408">
        <v>3460</v>
      </c>
      <c r="F6" s="404"/>
    </row>
    <row r="7" spans="1:7" ht="20" customHeight="1">
      <c r="B7" s="405" t="s">
        <v>36</v>
      </c>
      <c r="C7" s="408">
        <v>135</v>
      </c>
      <c r="D7" s="930">
        <v>68</v>
      </c>
      <c r="E7" s="408">
        <v>5074</v>
      </c>
      <c r="F7" s="404"/>
    </row>
    <row r="8" spans="1:7" ht="20" customHeight="1">
      <c r="B8" s="405" t="s">
        <v>386</v>
      </c>
      <c r="C8" s="408">
        <v>297</v>
      </c>
      <c r="D8" s="930">
        <v>805</v>
      </c>
      <c r="E8" s="408">
        <v>149</v>
      </c>
      <c r="F8" s="404"/>
    </row>
    <row r="9" spans="1:7" ht="20" customHeight="1">
      <c r="B9" s="405" t="s">
        <v>38</v>
      </c>
      <c r="C9" s="408">
        <v>124</v>
      </c>
      <c r="D9" s="930">
        <v>8</v>
      </c>
      <c r="E9" s="408">
        <v>147</v>
      </c>
      <c r="F9" s="404"/>
    </row>
    <row r="10" spans="1:7" ht="20" customHeight="1">
      <c r="B10" s="405" t="s">
        <v>37</v>
      </c>
      <c r="C10" s="408">
        <v>617</v>
      </c>
      <c r="D10" s="930">
        <v>32</v>
      </c>
      <c r="E10" s="408">
        <v>617</v>
      </c>
      <c r="F10" s="404"/>
    </row>
    <row r="11" spans="1:7" ht="20" customHeight="1">
      <c r="B11" s="405" t="s">
        <v>387</v>
      </c>
      <c r="C11" s="408">
        <v>196</v>
      </c>
      <c r="D11" s="930">
        <v>190</v>
      </c>
      <c r="E11" s="408">
        <v>547</v>
      </c>
      <c r="F11" s="404"/>
    </row>
    <row r="12" spans="1:7" ht="20" customHeight="1">
      <c r="B12" s="405" t="s">
        <v>388</v>
      </c>
      <c r="C12" s="408">
        <v>3285</v>
      </c>
      <c r="D12" s="930">
        <v>450</v>
      </c>
      <c r="E12" s="408">
        <v>1616</v>
      </c>
      <c r="F12" s="404"/>
    </row>
    <row r="13" spans="1:7" ht="20" customHeight="1">
      <c r="B13" s="405" t="s">
        <v>482</v>
      </c>
      <c r="C13" s="408">
        <v>512</v>
      </c>
      <c r="D13" s="930">
        <v>491</v>
      </c>
      <c r="E13" s="408">
        <v>925</v>
      </c>
      <c r="F13" s="404"/>
    </row>
    <row r="14" spans="1:7" ht="20" customHeight="1">
      <c r="B14" s="1048" t="s">
        <v>1038</v>
      </c>
      <c r="C14" s="1053">
        <v>5566</v>
      </c>
      <c r="D14" s="1054">
        <v>2301</v>
      </c>
      <c r="E14" s="1053">
        <v>12534</v>
      </c>
      <c r="F14" s="404"/>
    </row>
    <row r="15" spans="1:7" ht="10.5" customHeight="1">
      <c r="D15" s="931"/>
    </row>
    <row r="16" spans="1:7" s="928" customFormat="1" ht="29.25" customHeight="1">
      <c r="B16" s="1050" t="s">
        <v>389</v>
      </c>
      <c r="C16" s="1051" t="s">
        <v>391</v>
      </c>
      <c r="D16" s="1052" t="s">
        <v>392</v>
      </c>
      <c r="E16" s="1051" t="s">
        <v>1043</v>
      </c>
    </row>
    <row r="17" spans="2:5" ht="20" customHeight="1">
      <c r="B17" s="405" t="s">
        <v>35</v>
      </c>
      <c r="C17" s="408">
        <v>506</v>
      </c>
      <c r="D17" s="930">
        <v>9</v>
      </c>
      <c r="E17" s="408">
        <v>994</v>
      </c>
    </row>
    <row r="18" spans="2:5" ht="20" customHeight="1">
      <c r="B18" s="405" t="s">
        <v>36</v>
      </c>
      <c r="C18" s="408">
        <v>769</v>
      </c>
      <c r="D18" s="930">
        <v>270</v>
      </c>
      <c r="E18" s="408">
        <v>314</v>
      </c>
    </row>
    <row r="19" spans="2:5" ht="20" customHeight="1">
      <c r="B19" s="405" t="s">
        <v>38</v>
      </c>
      <c r="C19" s="408">
        <v>10</v>
      </c>
      <c r="D19" s="930">
        <v>15</v>
      </c>
      <c r="E19" s="408">
        <v>100</v>
      </c>
    </row>
    <row r="20" spans="2:5" ht="20" customHeight="1">
      <c r="B20" s="405" t="s">
        <v>37</v>
      </c>
      <c r="C20" s="408">
        <v>13</v>
      </c>
      <c r="D20" s="930">
        <v>257</v>
      </c>
      <c r="E20" s="408">
        <v>267</v>
      </c>
    </row>
    <row r="21" spans="2:5" ht="20" customHeight="1">
      <c r="B21" s="405" t="s">
        <v>387</v>
      </c>
      <c r="C21" s="408">
        <v>50</v>
      </c>
      <c r="D21" s="930">
        <v>20</v>
      </c>
      <c r="E21" s="408">
        <v>307</v>
      </c>
    </row>
    <row r="22" spans="2:5" ht="20" customHeight="1">
      <c r="B22" s="405" t="s">
        <v>1011</v>
      </c>
      <c r="C22" s="408" t="s">
        <v>10</v>
      </c>
      <c r="D22" s="933" t="s">
        <v>10</v>
      </c>
      <c r="E22" s="408">
        <v>12</v>
      </c>
    </row>
    <row r="23" spans="2:5" ht="20" customHeight="1">
      <c r="B23" s="1048" t="s">
        <v>1039</v>
      </c>
      <c r="C23" s="1053">
        <v>1349</v>
      </c>
      <c r="D23" s="1054">
        <v>571</v>
      </c>
      <c r="E23" s="1053">
        <v>1994</v>
      </c>
    </row>
    <row r="24" spans="2:5" ht="10.5" customHeight="1">
      <c r="B24" s="413"/>
      <c r="C24" s="921"/>
      <c r="D24" s="932"/>
      <c r="E24" s="921"/>
    </row>
    <row r="25" spans="2:5" s="928" customFormat="1" ht="29.25" customHeight="1">
      <c r="B25" s="1050" t="s">
        <v>390</v>
      </c>
      <c r="C25" s="1051" t="s">
        <v>391</v>
      </c>
      <c r="D25" s="1052" t="s">
        <v>392</v>
      </c>
      <c r="E25" s="1051" t="s">
        <v>1043</v>
      </c>
    </row>
    <row r="26" spans="2:5" ht="20" customHeight="1">
      <c r="B26" s="405" t="s">
        <v>35</v>
      </c>
      <c r="C26" s="408" t="s">
        <v>10</v>
      </c>
      <c r="D26" s="930" t="s">
        <v>10</v>
      </c>
      <c r="E26" s="408">
        <v>30</v>
      </c>
    </row>
    <row r="27" spans="2:5" ht="20" customHeight="1">
      <c r="B27" s="405" t="s">
        <v>36</v>
      </c>
      <c r="C27" s="408" t="s">
        <v>10</v>
      </c>
      <c r="D27" s="930">
        <v>1140</v>
      </c>
      <c r="E27" s="408">
        <v>360</v>
      </c>
    </row>
    <row r="28" spans="2:5" ht="20" customHeight="1">
      <c r="B28" s="1048" t="s">
        <v>1040</v>
      </c>
      <c r="C28" s="1053" t="s">
        <v>10</v>
      </c>
      <c r="D28" s="1054">
        <v>1140</v>
      </c>
      <c r="E28" s="1053">
        <v>390</v>
      </c>
    </row>
    <row r="29" spans="2:5" ht="10.5" customHeight="1">
      <c r="C29" s="409"/>
      <c r="D29" s="931"/>
    </row>
    <row r="30" spans="2:5" ht="20" customHeight="1">
      <c r="B30" s="1048" t="s">
        <v>1041</v>
      </c>
      <c r="C30" s="1053">
        <v>130</v>
      </c>
      <c r="D30" s="1054">
        <v>55</v>
      </c>
      <c r="E30" s="1053">
        <v>111</v>
      </c>
    </row>
    <row r="31" spans="2:5" ht="10.5" customHeight="1">
      <c r="D31" s="931"/>
    </row>
    <row r="32" spans="2:5" ht="20" customHeight="1">
      <c r="B32" s="1048" t="s">
        <v>1042</v>
      </c>
      <c r="C32" s="1053">
        <v>7045</v>
      </c>
      <c r="D32" s="1054">
        <v>4067</v>
      </c>
      <c r="E32" s="1053">
        <v>15029</v>
      </c>
    </row>
    <row r="33" spans="2:6" ht="10.5" customHeight="1"/>
    <row r="34" spans="2:6" ht="20" customHeight="1">
      <c r="B34" s="1048" t="s">
        <v>1044</v>
      </c>
      <c r="C34" s="1053">
        <v>3114</v>
      </c>
      <c r="D34" s="1054">
        <v>2277</v>
      </c>
      <c r="E34" s="1053">
        <v>12470</v>
      </c>
    </row>
    <row r="35" spans="2:6" ht="10.5" customHeight="1">
      <c r="B35" s="927"/>
      <c r="C35" s="927"/>
      <c r="D35" s="927"/>
      <c r="E35" s="927"/>
      <c r="F35" s="934"/>
    </row>
    <row r="36" spans="2:6" s="928" customFormat="1" ht="29.25" customHeight="1">
      <c r="B36" s="1050"/>
      <c r="C36" s="1051" t="s">
        <v>391</v>
      </c>
      <c r="D36" s="1052" t="s">
        <v>392</v>
      </c>
      <c r="E36" s="1051" t="s">
        <v>1043</v>
      </c>
    </row>
    <row r="37" spans="2:6" ht="21.75" customHeight="1">
      <c r="B37" s="1048" t="s">
        <v>1046</v>
      </c>
      <c r="C37" s="1053">
        <v>6987.2206371269504</v>
      </c>
      <c r="D37" s="1054">
        <v>3713.2795700036609</v>
      </c>
      <c r="E37" s="1053">
        <v>6763.5410655236801</v>
      </c>
      <c r="F37" s="934"/>
    </row>
    <row r="38" spans="2:6" ht="10.5" customHeight="1"/>
    <row r="39" spans="2:6" ht="20" customHeight="1">
      <c r="B39" s="1048" t="s">
        <v>1013</v>
      </c>
      <c r="C39" s="1053">
        <v>18</v>
      </c>
      <c r="D39" s="1053">
        <v>21</v>
      </c>
      <c r="E39" s="1053">
        <v>20</v>
      </c>
    </row>
    <row r="40" spans="2:6" ht="10.5" customHeight="1"/>
    <row r="41" spans="2:6" ht="20" customHeight="1">
      <c r="B41" s="1048" t="s">
        <v>1047</v>
      </c>
      <c r="C41" s="1053">
        <v>5</v>
      </c>
    </row>
    <row r="59" ht="17.25" customHeight="1"/>
  </sheetData>
  <mergeCells count="1">
    <mergeCell ref="B2:E2"/>
  </mergeCells>
  <hyperlinks>
    <hyperlink ref="A2" location="Summary!A1" display=" " xr:uid="{1AB173AC-BF10-4D5B-9A64-D0FE1D2EEFF7}"/>
  </hyperlinks>
  <pageMargins left="0.74803149606299213" right="0.74803149606299213" top="0.98425196850393704" bottom="0.98425196850393704" header="0.51181102362204722" footer="0.51181102362204722"/>
  <pageSetup paperSize="9" scale="5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A0E56-8DBF-4B48-A125-87B5CC459B63}">
  <sheetPr>
    <tabColor rgb="FF009BFF"/>
  </sheetPr>
  <dimension ref="A2:Q46"/>
  <sheetViews>
    <sheetView showGridLines="0" zoomScaleNormal="100" zoomScaleSheetLayoutView="100" zoomScalePageLayoutView="115" workbookViewId="0"/>
  </sheetViews>
  <sheetFormatPr baseColWidth="10" defaultColWidth="10.83203125" defaultRowHeight="20" customHeight="1"/>
  <cols>
    <col min="1" max="1" width="5.5" customWidth="1"/>
    <col min="2" max="2" width="27.1640625" customWidth="1"/>
    <col min="3" max="5" width="9.6640625" customWidth="1"/>
    <col min="6" max="6" width="1.1640625" style="922" customWidth="1"/>
    <col min="7" max="10" width="9.6640625" customWidth="1"/>
    <col min="11" max="11" width="1.1640625" style="922" customWidth="1"/>
    <col min="12" max="15" width="9.6640625" customWidth="1"/>
    <col min="16" max="16" width="5.5" customWidth="1"/>
    <col min="17" max="17" width="11.83203125" customWidth="1"/>
    <col min="22" max="22" width="10.33203125" customWidth="1"/>
    <col min="23" max="23" width="0" hidden="1" customWidth="1"/>
  </cols>
  <sheetData>
    <row r="2" spans="1:17" ht="31.5" customHeight="1">
      <c r="A2" s="21" t="s">
        <v>14</v>
      </c>
      <c r="B2" s="1600" t="s">
        <v>997</v>
      </c>
      <c r="C2" s="1600"/>
      <c r="D2" s="1600"/>
      <c r="E2" s="1600"/>
      <c r="F2" s="1600"/>
      <c r="G2" s="1600"/>
      <c r="H2" s="1600"/>
      <c r="I2" s="1600"/>
      <c r="J2" s="1600"/>
      <c r="K2" s="1600"/>
      <c r="L2" s="1600"/>
      <c r="M2" s="1600"/>
      <c r="N2" s="1600"/>
      <c r="O2" s="1600"/>
      <c r="P2" s="401"/>
    </row>
    <row r="3" spans="1:17" ht="20" customHeight="1">
      <c r="B3" s="402"/>
      <c r="C3" s="402"/>
      <c r="D3" s="402"/>
      <c r="E3" s="402"/>
      <c r="F3" s="918"/>
      <c r="G3" s="402"/>
      <c r="H3" s="402"/>
      <c r="I3" s="402"/>
      <c r="J3" s="402"/>
      <c r="K3" s="918"/>
      <c r="L3" s="402"/>
      <c r="M3" s="402"/>
      <c r="N3" s="402"/>
      <c r="O3" s="402"/>
      <c r="P3" s="403"/>
      <c r="Q3" s="403"/>
    </row>
    <row r="4" spans="1:17" ht="20" customHeight="1">
      <c r="B4" s="1056"/>
      <c r="C4" s="1601" t="s">
        <v>391</v>
      </c>
      <c r="D4" s="1601"/>
      <c r="E4" s="1601"/>
      <c r="F4" s="1055"/>
      <c r="G4" s="1601" t="s">
        <v>392</v>
      </c>
      <c r="H4" s="1601"/>
      <c r="I4" s="1601"/>
      <c r="J4" s="1601"/>
      <c r="K4" s="1055"/>
      <c r="L4" s="1601" t="s">
        <v>393</v>
      </c>
      <c r="M4" s="1601"/>
      <c r="N4" s="1601"/>
      <c r="O4" s="1601"/>
      <c r="P4" s="403"/>
      <c r="Q4" s="403"/>
    </row>
    <row r="5" spans="1:17" ht="29">
      <c r="B5" s="1057" t="s">
        <v>394</v>
      </c>
      <c r="C5" s="1058" t="s">
        <v>389</v>
      </c>
      <c r="D5" s="1058" t="s">
        <v>385</v>
      </c>
      <c r="E5" s="1058" t="s">
        <v>31</v>
      </c>
      <c r="F5" s="1058"/>
      <c r="G5" s="1058" t="s">
        <v>389</v>
      </c>
      <c r="H5" s="1058" t="s">
        <v>390</v>
      </c>
      <c r="I5" s="1058" t="s">
        <v>385</v>
      </c>
      <c r="J5" s="1058" t="s">
        <v>31</v>
      </c>
      <c r="K5" s="1058"/>
      <c r="L5" s="1058" t="s">
        <v>389</v>
      </c>
      <c r="M5" s="1058" t="s">
        <v>390</v>
      </c>
      <c r="N5" s="1058" t="s">
        <v>385</v>
      </c>
      <c r="O5" s="1058" t="s">
        <v>31</v>
      </c>
      <c r="P5" s="404"/>
    </row>
    <row r="6" spans="1:17" ht="20" customHeight="1">
      <c r="B6" s="405" t="s">
        <v>395</v>
      </c>
      <c r="C6" s="406">
        <v>1.3</v>
      </c>
      <c r="D6" s="410">
        <v>0.5</v>
      </c>
      <c r="E6" s="406">
        <v>1.8</v>
      </c>
      <c r="F6" s="919"/>
      <c r="G6" s="406">
        <v>0.3</v>
      </c>
      <c r="H6" s="406">
        <v>0.8</v>
      </c>
      <c r="I6" s="406">
        <v>0.3</v>
      </c>
      <c r="J6" s="406">
        <v>1.4</v>
      </c>
      <c r="K6" s="919"/>
      <c r="L6" s="406">
        <v>0.3</v>
      </c>
      <c r="M6" s="406" t="s">
        <v>396</v>
      </c>
      <c r="N6" s="406">
        <v>3.5</v>
      </c>
      <c r="O6" s="406">
        <v>3.8</v>
      </c>
      <c r="P6" s="404"/>
    </row>
    <row r="7" spans="1:17" ht="20" customHeight="1">
      <c r="B7" s="405" t="s">
        <v>397</v>
      </c>
      <c r="C7" s="406" t="s">
        <v>396</v>
      </c>
      <c r="D7" s="410">
        <v>4.0999999999999996</v>
      </c>
      <c r="E7" s="406">
        <v>4.2</v>
      </c>
      <c r="F7" s="919"/>
      <c r="G7" s="406" t="s">
        <v>396</v>
      </c>
      <c r="H7" s="406" t="s">
        <v>10</v>
      </c>
      <c r="I7" s="406">
        <v>1.7</v>
      </c>
      <c r="J7" s="406">
        <v>1.8</v>
      </c>
      <c r="K7" s="919"/>
      <c r="L7" s="406" t="s">
        <v>10</v>
      </c>
      <c r="M7" s="406" t="s">
        <v>10</v>
      </c>
      <c r="N7" s="406">
        <v>2</v>
      </c>
      <c r="O7" s="406">
        <v>2</v>
      </c>
      <c r="P7" s="404"/>
    </row>
    <row r="8" spans="1:17" ht="20" customHeight="1">
      <c r="B8" s="405" t="s">
        <v>37</v>
      </c>
      <c r="C8" s="406" t="s">
        <v>396</v>
      </c>
      <c r="D8" s="410">
        <v>0.6</v>
      </c>
      <c r="E8" s="406">
        <v>0.6</v>
      </c>
      <c r="F8" s="919"/>
      <c r="G8" s="406" t="s">
        <v>396</v>
      </c>
      <c r="H8" s="406" t="s">
        <v>10</v>
      </c>
      <c r="I8" s="406" t="s">
        <v>396</v>
      </c>
      <c r="J8" s="406">
        <v>0.1</v>
      </c>
      <c r="K8" s="919"/>
      <c r="L8" s="406" t="s">
        <v>396</v>
      </c>
      <c r="M8" s="406" t="s">
        <v>10</v>
      </c>
      <c r="N8" s="406">
        <v>0.5</v>
      </c>
      <c r="O8" s="406">
        <v>0.6</v>
      </c>
      <c r="P8" s="404"/>
    </row>
    <row r="9" spans="1:17" ht="20" customHeight="1">
      <c r="B9" s="405" t="s">
        <v>398</v>
      </c>
      <c r="C9" s="406" t="s">
        <v>396</v>
      </c>
      <c r="D9" s="410">
        <v>0.3</v>
      </c>
      <c r="E9" s="406">
        <v>0.4</v>
      </c>
      <c r="F9" s="919"/>
      <c r="G9" s="406">
        <v>0.3</v>
      </c>
      <c r="H9" s="406" t="s">
        <v>10</v>
      </c>
      <c r="I9" s="406">
        <v>0.2</v>
      </c>
      <c r="J9" s="406">
        <v>0.5</v>
      </c>
      <c r="K9" s="919"/>
      <c r="L9" s="406" t="s">
        <v>396</v>
      </c>
      <c r="M9" s="406" t="s">
        <v>10</v>
      </c>
      <c r="N9" s="406">
        <v>0.2</v>
      </c>
      <c r="O9" s="406">
        <v>0.3</v>
      </c>
      <c r="P9" s="404"/>
    </row>
    <row r="10" spans="1:17" ht="20" customHeight="1">
      <c r="B10" s="1048" t="s">
        <v>31</v>
      </c>
      <c r="C10" s="1049">
        <v>1.4</v>
      </c>
      <c r="D10" s="1049">
        <v>5.6</v>
      </c>
      <c r="E10" s="1049">
        <v>7</v>
      </c>
      <c r="F10" s="1049"/>
      <c r="G10" s="1049">
        <v>0.6</v>
      </c>
      <c r="H10" s="1049">
        <v>0.8</v>
      </c>
      <c r="I10" s="1049">
        <v>2.2999999999999998</v>
      </c>
      <c r="J10" s="1049">
        <v>3.7</v>
      </c>
      <c r="K10" s="1049"/>
      <c r="L10" s="1049">
        <v>0.5</v>
      </c>
      <c r="M10" s="1049" t="s">
        <v>396</v>
      </c>
      <c r="N10" s="1049">
        <v>6.2</v>
      </c>
      <c r="O10" s="1049">
        <v>6.8</v>
      </c>
      <c r="P10" s="404"/>
    </row>
    <row r="12" spans="1:17" ht="20" customHeight="1">
      <c r="B12" s="1056"/>
      <c r="C12" s="1601" t="s">
        <v>391</v>
      </c>
      <c r="D12" s="1601"/>
      <c r="E12" s="1601"/>
      <c r="F12" s="1055"/>
      <c r="G12" s="1601" t="s">
        <v>392</v>
      </c>
      <c r="H12" s="1601"/>
      <c r="I12" s="1601"/>
      <c r="J12" s="1601"/>
      <c r="K12" s="1055"/>
      <c r="L12" s="1601" t="s">
        <v>393</v>
      </c>
      <c r="M12" s="1601"/>
      <c r="N12" s="1601"/>
      <c r="O12" s="1601"/>
      <c r="P12" s="403"/>
      <c r="Q12" s="403"/>
    </row>
    <row r="13" spans="1:17" ht="29">
      <c r="B13" s="1057" t="s">
        <v>1010</v>
      </c>
      <c r="C13" s="1058" t="s">
        <v>389</v>
      </c>
      <c r="D13" s="1058" t="s">
        <v>385</v>
      </c>
      <c r="E13" s="1058" t="s">
        <v>31</v>
      </c>
      <c r="F13" s="1058"/>
      <c r="G13" s="1058" t="s">
        <v>389</v>
      </c>
      <c r="H13" s="1058" t="s">
        <v>390</v>
      </c>
      <c r="I13" s="1058" t="s">
        <v>385</v>
      </c>
      <c r="J13" s="1058" t="s">
        <v>31</v>
      </c>
      <c r="K13" s="1058"/>
      <c r="L13" s="1058" t="s">
        <v>389</v>
      </c>
      <c r="M13" s="1058" t="s">
        <v>390</v>
      </c>
      <c r="N13" s="1058" t="s">
        <v>385</v>
      </c>
      <c r="O13" s="1058" t="s">
        <v>31</v>
      </c>
      <c r="P13" s="404"/>
    </row>
    <row r="14" spans="1:17" ht="20" customHeight="1">
      <c r="B14" s="405" t="s">
        <v>395</v>
      </c>
      <c r="C14" s="408">
        <v>119</v>
      </c>
      <c r="D14" s="412">
        <v>251</v>
      </c>
      <c r="E14" s="408">
        <v>156</v>
      </c>
      <c r="F14" s="920"/>
      <c r="G14" s="408">
        <v>51</v>
      </c>
      <c r="H14" s="408">
        <v>61</v>
      </c>
      <c r="I14" s="408">
        <v>63</v>
      </c>
      <c r="J14" s="408">
        <v>61</v>
      </c>
      <c r="K14" s="920"/>
      <c r="L14" s="408">
        <v>72</v>
      </c>
      <c r="M14" s="408" t="s">
        <v>396</v>
      </c>
      <c r="N14" s="408">
        <v>43</v>
      </c>
      <c r="O14" s="408">
        <v>48</v>
      </c>
      <c r="P14" s="404"/>
    </row>
    <row r="15" spans="1:17" ht="20" customHeight="1">
      <c r="B15" s="405" t="s">
        <v>397</v>
      </c>
      <c r="C15" s="408" t="s">
        <v>396</v>
      </c>
      <c r="D15" s="412">
        <v>89</v>
      </c>
      <c r="E15" s="408">
        <v>89</v>
      </c>
      <c r="F15" s="920"/>
      <c r="G15" s="408" t="s">
        <v>396</v>
      </c>
      <c r="H15" s="408" t="s">
        <v>10</v>
      </c>
      <c r="I15" s="408">
        <v>46</v>
      </c>
      <c r="J15" s="408">
        <v>49</v>
      </c>
      <c r="K15" s="920"/>
      <c r="L15" s="406" t="s">
        <v>10</v>
      </c>
      <c r="M15" s="408" t="s">
        <v>10</v>
      </c>
      <c r="N15" s="408">
        <v>38</v>
      </c>
      <c r="O15" s="408">
        <v>38</v>
      </c>
      <c r="P15" s="404"/>
    </row>
    <row r="16" spans="1:17" ht="20" customHeight="1">
      <c r="B16" s="405" t="s">
        <v>37</v>
      </c>
      <c r="C16" s="408" t="s">
        <v>396</v>
      </c>
      <c r="D16" s="412">
        <v>155</v>
      </c>
      <c r="E16" s="408">
        <v>157</v>
      </c>
      <c r="F16" s="920"/>
      <c r="G16" s="408" t="s">
        <v>396</v>
      </c>
      <c r="H16" s="408" t="s">
        <v>10</v>
      </c>
      <c r="I16" s="408" t="s">
        <v>396</v>
      </c>
      <c r="J16" s="408">
        <v>147</v>
      </c>
      <c r="K16" s="920"/>
      <c r="L16" s="408" t="s">
        <v>396</v>
      </c>
      <c r="M16" s="408" t="s">
        <v>10</v>
      </c>
      <c r="N16" s="408">
        <v>32</v>
      </c>
      <c r="O16" s="408">
        <v>49</v>
      </c>
      <c r="P16" s="404"/>
    </row>
    <row r="17" spans="2:16" ht="20" customHeight="1">
      <c r="B17" s="405" t="s">
        <v>398</v>
      </c>
      <c r="C17" s="408" t="s">
        <v>396</v>
      </c>
      <c r="D17" s="412">
        <v>100</v>
      </c>
      <c r="E17" s="408">
        <v>102</v>
      </c>
      <c r="F17" s="920"/>
      <c r="G17" s="408">
        <v>52</v>
      </c>
      <c r="H17" s="408" t="s">
        <v>10</v>
      </c>
      <c r="I17" s="408">
        <v>45</v>
      </c>
      <c r="J17" s="408">
        <v>50</v>
      </c>
      <c r="K17" s="920"/>
      <c r="L17" s="408" t="s">
        <v>396</v>
      </c>
      <c r="M17" s="408" t="s">
        <v>10</v>
      </c>
      <c r="N17" s="408">
        <v>95</v>
      </c>
      <c r="O17" s="408">
        <v>126</v>
      </c>
      <c r="P17" s="404"/>
    </row>
    <row r="18" spans="2:16" ht="20" customHeight="1">
      <c r="B18" s="1520" t="s">
        <v>31</v>
      </c>
      <c r="C18" s="1528">
        <v>116</v>
      </c>
      <c r="D18" s="1528">
        <v>112</v>
      </c>
      <c r="E18" s="1528">
        <v>113</v>
      </c>
      <c r="F18" s="1528"/>
      <c r="G18" s="1528">
        <v>71</v>
      </c>
      <c r="H18" s="1528">
        <v>61</v>
      </c>
      <c r="I18" s="1528">
        <v>49</v>
      </c>
      <c r="J18" s="1528">
        <v>55</v>
      </c>
      <c r="K18" s="1528"/>
      <c r="L18" s="1528">
        <v>93</v>
      </c>
      <c r="M18" s="1528" t="s">
        <v>396</v>
      </c>
      <c r="N18" s="1528">
        <v>41</v>
      </c>
      <c r="O18" s="1528">
        <v>46</v>
      </c>
      <c r="P18" s="404"/>
    </row>
    <row r="19" spans="2:16" ht="20" customHeight="1">
      <c r="B19" s="413"/>
      <c r="C19" s="411"/>
      <c r="D19" s="414"/>
      <c r="E19" s="411"/>
      <c r="F19" s="411"/>
      <c r="G19" s="411"/>
      <c r="H19" s="411"/>
      <c r="I19" s="411"/>
      <c r="J19" s="411"/>
      <c r="K19" s="411"/>
      <c r="L19" s="411"/>
      <c r="M19" s="411"/>
      <c r="N19" s="411"/>
      <c r="O19" s="411"/>
      <c r="P19" s="404"/>
    </row>
    <row r="20" spans="2:16" ht="20" customHeight="1">
      <c r="B20" s="1599" t="s">
        <v>399</v>
      </c>
      <c r="C20" s="1599"/>
      <c r="D20" s="1599"/>
      <c r="E20" s="1599"/>
      <c r="F20" s="1599"/>
      <c r="G20" s="1599"/>
      <c r="H20" s="1599"/>
      <c r="I20" s="1599"/>
      <c r="J20" s="1599"/>
      <c r="K20" s="1599"/>
      <c r="L20" s="1599"/>
      <c r="M20" s="1599"/>
      <c r="N20" s="1599"/>
      <c r="O20" s="1599"/>
      <c r="P20" s="404"/>
    </row>
    <row r="46" ht="17.25" customHeight="1"/>
  </sheetData>
  <mergeCells count="8">
    <mergeCell ref="B20:O20"/>
    <mergeCell ref="B2:O2"/>
    <mergeCell ref="C4:E4"/>
    <mergeCell ref="G4:J4"/>
    <mergeCell ref="L4:O4"/>
    <mergeCell ref="C12:E12"/>
    <mergeCell ref="G12:J12"/>
    <mergeCell ref="L12:O12"/>
  </mergeCells>
  <hyperlinks>
    <hyperlink ref="A2" location="Summary!A1" display=" " xr:uid="{7DA9F9FA-4F57-440E-BCE2-31DD97237533}"/>
  </hyperlinks>
  <pageMargins left="0.74803149606299213" right="0.74803149606299213" top="0.98425196850393704" bottom="0.98425196850393704" header="0.51181102362204722" footer="0.51181102362204722"/>
  <pageSetup paperSize="9" scale="54" orientation="portrait" r:id="rId1"/>
  <headerFooter>
    <oddFooter>&amp;L&amp;1#&amp;"Calibri"&amp;10&amp;K000000TOTAL Classification: Restricted Distribution TOTAL -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D5CF9-B0EF-4C3D-9ECF-8FD89A524C6F}">
  <sheetPr>
    <tabColor rgb="FF285AFF"/>
    <pageSetUpPr fitToPage="1"/>
  </sheetPr>
  <dimension ref="A2:M13"/>
  <sheetViews>
    <sheetView showGridLines="0" zoomScale="115" zoomScaleNormal="115" zoomScaleSheetLayoutView="100" zoomScalePageLayoutView="115" workbookViewId="0"/>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1" width="10.5" style="366" customWidth="1"/>
    <col min="12" max="12" width="10.33203125" style="366" customWidth="1"/>
    <col min="13" max="13" width="10.5" style="366" hidden="1" customWidth="1"/>
    <col min="14" max="16384" width="11" style="366"/>
  </cols>
  <sheetData>
    <row r="2" spans="1:13" ht="20" customHeight="1">
      <c r="A2" s="21" t="s">
        <v>14</v>
      </c>
      <c r="B2" s="37" t="s">
        <v>248</v>
      </c>
      <c r="C2" s="37"/>
      <c r="D2" s="37"/>
      <c r="E2" s="37"/>
      <c r="F2" s="37"/>
      <c r="G2" s="37"/>
      <c r="H2" s="37"/>
      <c r="I2" s="37"/>
      <c r="J2" s="37"/>
      <c r="K2" s="37"/>
      <c r="L2" s="37"/>
      <c r="M2" s="37"/>
    </row>
    <row r="4" spans="1:13" ht="20" customHeight="1">
      <c r="B4" s="992"/>
      <c r="C4" s="972">
        <v>2020</v>
      </c>
      <c r="D4" s="973">
        <v>2019</v>
      </c>
      <c r="E4" s="973">
        <v>2018</v>
      </c>
      <c r="F4" s="973">
        <v>2017</v>
      </c>
      <c r="G4" s="973">
        <v>2016</v>
      </c>
    </row>
    <row r="5" spans="1:13" ht="20" customHeight="1">
      <c r="B5" s="38" t="s">
        <v>235</v>
      </c>
      <c r="C5" s="762">
        <v>1.23</v>
      </c>
      <c r="D5" s="763">
        <v>1.1200000000000001</v>
      </c>
      <c r="E5" s="763">
        <v>1.1499999999999999</v>
      </c>
      <c r="F5" s="763">
        <v>1.2</v>
      </c>
      <c r="G5" s="764">
        <v>1.05</v>
      </c>
    </row>
    <row r="6" spans="1:13" ht="20" customHeight="1">
      <c r="B6" s="38" t="s">
        <v>223</v>
      </c>
      <c r="C6" s="39">
        <v>1.1399999999999999</v>
      </c>
      <c r="D6" s="765">
        <v>1.1200000000000001</v>
      </c>
      <c r="E6" s="765">
        <v>1.18</v>
      </c>
      <c r="F6" s="765">
        <v>1.1299999999999999</v>
      </c>
      <c r="G6" s="764">
        <v>1.1100000000000001</v>
      </c>
    </row>
    <row r="7" spans="1:13" ht="20" customHeight="1">
      <c r="B7" s="38" t="s">
        <v>189</v>
      </c>
      <c r="C7" s="40">
        <v>51.7</v>
      </c>
      <c r="D7" s="492">
        <v>66</v>
      </c>
      <c r="E7" s="492">
        <v>54.1</v>
      </c>
      <c r="F7" s="479">
        <v>66.599999999999994</v>
      </c>
      <c r="G7" s="41">
        <v>56.8</v>
      </c>
    </row>
    <row r="8" spans="1:13" ht="20" customHeight="1">
      <c r="B8" s="38" t="s">
        <v>190</v>
      </c>
      <c r="C8" s="40">
        <v>41.8</v>
      </c>
      <c r="D8" s="492">
        <v>64.2</v>
      </c>
      <c r="E8" s="492">
        <v>71.3</v>
      </c>
      <c r="F8" s="479">
        <v>54.2</v>
      </c>
      <c r="G8" s="480">
        <v>43.7</v>
      </c>
    </row>
    <row r="9" spans="1:13" ht="20" customHeight="1">
      <c r="B9" s="1531" t="s">
        <v>278</v>
      </c>
      <c r="C9" s="1554">
        <v>11.5</v>
      </c>
      <c r="D9" s="1555">
        <v>34.9</v>
      </c>
      <c r="E9" s="1555">
        <v>38.200000000000003</v>
      </c>
      <c r="F9" s="1555">
        <v>45.6</v>
      </c>
      <c r="G9" s="1556"/>
    </row>
    <row r="11" spans="1:13" ht="28.5" customHeight="1">
      <c r="B11" s="1564" t="s">
        <v>279</v>
      </c>
      <c r="C11" s="1564"/>
      <c r="D11" s="1564"/>
      <c r="E11" s="1564"/>
      <c r="F11" s="1564"/>
      <c r="G11" s="1564"/>
      <c r="H11" s="362"/>
      <c r="I11" s="362"/>
      <c r="J11" s="362"/>
      <c r="K11" s="362"/>
      <c r="L11" s="362"/>
      <c r="M11" s="362"/>
    </row>
    <row r="12" spans="1:13" ht="20" customHeight="1">
      <c r="B12" s="1568"/>
      <c r="C12" s="1568"/>
      <c r="D12" s="1568"/>
      <c r="E12" s="1568"/>
      <c r="F12" s="1568"/>
      <c r="G12" s="1568"/>
      <c r="H12" s="1568"/>
      <c r="I12" s="1568"/>
      <c r="J12" s="1568"/>
      <c r="K12" s="1568"/>
      <c r="L12" s="1568"/>
      <c r="M12" s="1568"/>
    </row>
    <row r="13" spans="1:13" ht="20" customHeight="1">
      <c r="E13" s="766"/>
    </row>
  </sheetData>
  <mergeCells count="2">
    <mergeCell ref="B11:G11"/>
    <mergeCell ref="B12:M12"/>
  </mergeCells>
  <hyperlinks>
    <hyperlink ref="A2" location="Summary!A1" display=" " xr:uid="{2B97D8A5-5386-4801-9995-CC5E1B0B178A}"/>
  </hyperlinks>
  <pageMargins left="0.74803149606299213" right="0.74803149606299213" top="0.98425196850393704"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09DE-B675-4B4A-BC03-F4299CA17AA0}">
  <sheetPr>
    <tabColor rgb="FF009BFF"/>
  </sheetPr>
  <dimension ref="A2:E44"/>
  <sheetViews>
    <sheetView showGridLines="0" zoomScale="115" zoomScaleNormal="115" zoomScaleSheetLayoutView="100" zoomScalePageLayoutView="115" workbookViewId="0"/>
  </sheetViews>
  <sheetFormatPr baseColWidth="10" defaultColWidth="10.83203125" defaultRowHeight="20" customHeight="1"/>
  <cols>
    <col min="1" max="1" width="5.5" customWidth="1"/>
    <col min="2" max="2" width="74.83203125" customWidth="1"/>
    <col min="3" max="3" width="12" customWidth="1"/>
    <col min="4" max="4" width="5.5" customWidth="1"/>
    <col min="5" max="5" width="11.83203125" customWidth="1"/>
    <col min="10" max="10" width="10.33203125" customWidth="1"/>
    <col min="11" max="11" width="0" hidden="1" customWidth="1"/>
  </cols>
  <sheetData>
    <row r="2" spans="1:5" ht="31.5" customHeight="1">
      <c r="A2" s="21" t="s">
        <v>14</v>
      </c>
      <c r="B2" s="1598" t="s">
        <v>400</v>
      </c>
      <c r="C2" s="1598"/>
      <c r="D2" s="401"/>
    </row>
    <row r="3" spans="1:5" ht="20" customHeight="1">
      <c r="B3" s="402"/>
      <c r="C3" s="402"/>
      <c r="D3" s="403"/>
      <c r="E3" s="403"/>
    </row>
    <row r="4" spans="1:5" ht="20" customHeight="1">
      <c r="B4" s="1046" t="s">
        <v>380</v>
      </c>
      <c r="C4" s="1047">
        <v>2020</v>
      </c>
      <c r="D4" s="404"/>
    </row>
    <row r="5" spans="1:5" ht="20" customHeight="1">
      <c r="B5" s="405" t="s">
        <v>401</v>
      </c>
      <c r="C5" s="415">
        <v>377</v>
      </c>
      <c r="D5" s="404"/>
    </row>
    <row r="6" spans="1:5" ht="20" customHeight="1">
      <c r="B6" s="405" t="s">
        <v>402</v>
      </c>
      <c r="C6" s="415">
        <v>381</v>
      </c>
      <c r="D6" s="404"/>
    </row>
    <row r="7" spans="1:5" ht="20" customHeight="1">
      <c r="B7" s="405" t="s">
        <v>403</v>
      </c>
      <c r="C7" s="415">
        <v>434</v>
      </c>
      <c r="D7" s="404"/>
    </row>
    <row r="8" spans="1:5" ht="20" customHeight="1">
      <c r="B8" s="405" t="s">
        <v>404</v>
      </c>
      <c r="C8" s="415">
        <v>425</v>
      </c>
      <c r="D8" s="404"/>
    </row>
    <row r="9" spans="1:5" ht="20" customHeight="1">
      <c r="B9" s="405" t="s">
        <v>405</v>
      </c>
      <c r="C9" s="415">
        <v>860</v>
      </c>
      <c r="D9" s="404"/>
    </row>
    <row r="10" spans="1:5" ht="20" customHeight="1">
      <c r="B10" s="405" t="s">
        <v>406</v>
      </c>
      <c r="C10" s="416">
        <v>850</v>
      </c>
      <c r="D10" s="404"/>
    </row>
    <row r="11" spans="1:5" ht="20" customHeight="1">
      <c r="B11" s="1522" t="s">
        <v>407</v>
      </c>
      <c r="C11" s="1523">
        <v>240</v>
      </c>
      <c r="D11" s="404"/>
    </row>
    <row r="12" spans="1:5" ht="20" customHeight="1">
      <c r="B12" s="1520" t="s">
        <v>1164</v>
      </c>
      <c r="C12" s="1521">
        <v>3567</v>
      </c>
      <c r="D12" s="404"/>
    </row>
    <row r="13" spans="1:5" ht="20" customHeight="1">
      <c r="B13" s="1526" t="s">
        <v>408</v>
      </c>
      <c r="C13" s="1527">
        <v>1590</v>
      </c>
      <c r="D13" s="404"/>
    </row>
    <row r="14" spans="1:5" ht="20" customHeight="1">
      <c r="B14" s="1524" t="s">
        <v>31</v>
      </c>
      <c r="C14" s="1525">
        <v>5157</v>
      </c>
      <c r="D14" s="404"/>
    </row>
    <row r="16" spans="1:5" ht="20" customHeight="1">
      <c r="B16" s="1599" t="s">
        <v>409</v>
      </c>
      <c r="C16" s="1599"/>
    </row>
    <row r="17" spans="2:3" ht="20" customHeight="1">
      <c r="B17" s="1599" t="s">
        <v>1165</v>
      </c>
      <c r="C17" s="1599"/>
    </row>
    <row r="18" spans="2:3" ht="20" customHeight="1">
      <c r="B18" s="1599" t="s">
        <v>1166</v>
      </c>
      <c r="C18" s="1599"/>
    </row>
    <row r="44" ht="17.25" customHeight="1"/>
  </sheetData>
  <mergeCells count="4">
    <mergeCell ref="B2:C2"/>
    <mergeCell ref="B16:C16"/>
    <mergeCell ref="B17:C17"/>
    <mergeCell ref="B18:C18"/>
  </mergeCells>
  <hyperlinks>
    <hyperlink ref="A2" location="Summary!A1" display=" " xr:uid="{D3307DC2-BCF7-40E0-965C-BC3278DD559D}"/>
  </hyperlinks>
  <pageMargins left="0.74803149606299213" right="0.74803149606299213" top="0.98425196850393704" bottom="0.98425196850393704" header="0.51181102362204722" footer="0.51181102362204722"/>
  <pageSetup paperSize="9" scale="58" orientation="portrait" r:id="rId1"/>
  <headerFooter>
    <oddFooter>&amp;L&amp;1#&amp;"Calibri"&amp;10&amp;K000000TOTAL Classification: Restricted Distribution TOTAL - All rights reserved</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A72BF-8CB4-41A7-8FC1-4F715C41715E}">
  <sheetPr>
    <tabColor rgb="FF009BFF"/>
  </sheetPr>
  <dimension ref="A2:J33"/>
  <sheetViews>
    <sheetView showGridLines="0" zoomScale="115" zoomScaleNormal="115" zoomScaleSheetLayoutView="85" zoomScalePageLayoutView="115" workbookViewId="0"/>
  </sheetViews>
  <sheetFormatPr baseColWidth="10" defaultColWidth="10.83203125" defaultRowHeight="20" customHeight="1"/>
  <cols>
    <col min="1" max="1" width="5.5" customWidth="1"/>
    <col min="2" max="2" width="74.83203125" customWidth="1"/>
    <col min="3" max="5" width="12" customWidth="1"/>
    <col min="6" max="6" width="5.5" customWidth="1"/>
    <col min="7" max="7" width="11.83203125" customWidth="1"/>
    <col min="12" max="12" width="10.33203125" customWidth="1"/>
    <col min="13" max="13" width="0" hidden="1" customWidth="1"/>
  </cols>
  <sheetData>
    <row r="2" spans="1:7" ht="20" customHeight="1">
      <c r="A2" s="21" t="s">
        <v>14</v>
      </c>
      <c r="B2" s="401" t="s">
        <v>410</v>
      </c>
      <c r="C2" s="401"/>
      <c r="D2" s="401"/>
      <c r="E2" s="401"/>
      <c r="F2" s="401"/>
    </row>
    <row r="3" spans="1:7" ht="20" customHeight="1">
      <c r="B3" s="402"/>
      <c r="C3" s="402"/>
      <c r="D3" s="402"/>
      <c r="E3" s="402"/>
      <c r="F3" s="417"/>
      <c r="G3" s="417"/>
    </row>
    <row r="4" spans="1:7" ht="19.5" customHeight="1">
      <c r="B4" s="1016" t="s">
        <v>411</v>
      </c>
      <c r="C4" s="1023">
        <v>2020</v>
      </c>
      <c r="D4" s="1017">
        <v>2019</v>
      </c>
      <c r="E4" s="1017" t="s">
        <v>412</v>
      </c>
      <c r="F4" s="418"/>
    </row>
    <row r="5" spans="1:7" ht="20" customHeight="1">
      <c r="B5" s="419" t="s">
        <v>395</v>
      </c>
      <c r="C5" s="420">
        <v>8.3000000000000007</v>
      </c>
      <c r="D5" s="421">
        <v>5.8</v>
      </c>
      <c r="E5" s="421">
        <v>5.0999999999999996</v>
      </c>
      <c r="F5" s="418"/>
    </row>
    <row r="6" spans="1:7" ht="20" customHeight="1">
      <c r="B6" s="422" t="s">
        <v>35</v>
      </c>
      <c r="C6" s="423">
        <v>4.9000000000000004</v>
      </c>
      <c r="D6" s="424">
        <v>4.4000000000000004</v>
      </c>
      <c r="E6" s="424">
        <v>3.8</v>
      </c>
      <c r="F6" s="418"/>
    </row>
    <row r="7" spans="1:7" ht="20" customHeight="1">
      <c r="B7" s="422" t="s">
        <v>413</v>
      </c>
      <c r="C7" s="423">
        <v>1</v>
      </c>
      <c r="D7" s="424">
        <v>1</v>
      </c>
      <c r="E7" s="424">
        <v>1</v>
      </c>
      <c r="F7" s="418"/>
    </row>
    <row r="8" spans="1:7" ht="20" customHeight="1">
      <c r="B8" s="422" t="s">
        <v>414</v>
      </c>
      <c r="C8" s="423">
        <v>0.2</v>
      </c>
      <c r="D8" s="424">
        <v>0.2</v>
      </c>
      <c r="E8" s="424">
        <v>0.2</v>
      </c>
      <c r="F8" s="418"/>
    </row>
    <row r="9" spans="1:7" ht="20" customHeight="1">
      <c r="B9" s="422" t="s">
        <v>415</v>
      </c>
      <c r="C9" s="423">
        <v>0.1</v>
      </c>
      <c r="D9" s="424">
        <v>0</v>
      </c>
      <c r="E9" s="424">
        <v>0</v>
      </c>
      <c r="F9" s="418"/>
    </row>
    <row r="10" spans="1:7" s="366" customFormat="1" ht="20" customHeight="1">
      <c r="B10" s="425" t="s">
        <v>416</v>
      </c>
      <c r="C10" s="426">
        <v>0.1</v>
      </c>
      <c r="D10" s="427">
        <v>0.1</v>
      </c>
      <c r="E10" s="427">
        <v>0.1</v>
      </c>
      <c r="F10"/>
      <c r="G10"/>
    </row>
    <row r="11" spans="1:7" ht="20" customHeight="1">
      <c r="B11" s="1060" t="s">
        <v>417</v>
      </c>
      <c r="C11" s="1064">
        <v>2.1</v>
      </c>
      <c r="D11" s="1065">
        <v>0</v>
      </c>
      <c r="E11" s="1065">
        <v>0</v>
      </c>
    </row>
    <row r="12" spans="1:7" ht="16">
      <c r="B12" s="417"/>
      <c r="C12" s="428"/>
      <c r="D12" s="429"/>
      <c r="E12" s="429"/>
    </row>
    <row r="13" spans="1:7" ht="20" customHeight="1">
      <c r="B13" s="1016" t="s">
        <v>418</v>
      </c>
      <c r="C13" s="1023">
        <v>2020</v>
      </c>
      <c r="D13" s="1059">
        <v>2019</v>
      </c>
      <c r="E13" s="1017" t="s">
        <v>412</v>
      </c>
    </row>
    <row r="14" spans="1:7" ht="20" customHeight="1">
      <c r="B14" s="419" t="s">
        <v>395</v>
      </c>
      <c r="C14" s="430">
        <v>47</v>
      </c>
      <c r="D14" s="431">
        <v>46</v>
      </c>
      <c r="E14" s="432">
        <v>31</v>
      </c>
    </row>
    <row r="15" spans="1:7" ht="20" customHeight="1">
      <c r="B15" s="422" t="s">
        <v>35</v>
      </c>
      <c r="C15" s="433">
        <v>26</v>
      </c>
      <c r="D15" s="434">
        <v>26</v>
      </c>
      <c r="E15" s="435">
        <v>17</v>
      </c>
    </row>
    <row r="16" spans="1:7" ht="20" customHeight="1">
      <c r="B16" s="422" t="s">
        <v>413</v>
      </c>
      <c r="C16" s="433">
        <v>4</v>
      </c>
      <c r="D16" s="434">
        <v>4</v>
      </c>
      <c r="E16" s="435">
        <v>4</v>
      </c>
    </row>
    <row r="17" spans="2:10" ht="20" customHeight="1">
      <c r="B17" s="422" t="s">
        <v>414</v>
      </c>
      <c r="C17" s="433">
        <v>9</v>
      </c>
      <c r="D17" s="434">
        <v>11</v>
      </c>
      <c r="E17" s="435">
        <v>10</v>
      </c>
    </row>
    <row r="18" spans="2:10" ht="20" customHeight="1">
      <c r="B18" s="422" t="s">
        <v>415</v>
      </c>
      <c r="C18" s="433">
        <v>4</v>
      </c>
      <c r="D18" s="434">
        <v>2</v>
      </c>
      <c r="E18" s="435">
        <v>1</v>
      </c>
    </row>
    <row r="19" spans="2:10" s="366" customFormat="1" ht="20" customHeight="1">
      <c r="B19" s="425" t="s">
        <v>416</v>
      </c>
      <c r="C19" s="436">
        <v>1</v>
      </c>
      <c r="D19" s="178">
        <v>0</v>
      </c>
      <c r="E19" s="437">
        <v>0</v>
      </c>
      <c r="F19"/>
      <c r="G19"/>
    </row>
    <row r="20" spans="2:10" ht="20" customHeight="1">
      <c r="B20" s="1060" t="s">
        <v>417</v>
      </c>
      <c r="C20" s="1061">
        <v>3</v>
      </c>
      <c r="D20" s="1062">
        <v>2</v>
      </c>
      <c r="E20" s="1063">
        <v>0</v>
      </c>
    </row>
    <row r="21" spans="2:10" ht="20" customHeight="1">
      <c r="C21" s="438"/>
      <c r="D21" s="439"/>
      <c r="E21" s="439"/>
    </row>
    <row r="22" spans="2:10" ht="20" customHeight="1">
      <c r="B22" s="1016" t="s">
        <v>419</v>
      </c>
      <c r="C22" s="1023">
        <v>2020</v>
      </c>
      <c r="D22" s="1059">
        <v>2019</v>
      </c>
      <c r="E22" s="1017" t="s">
        <v>412</v>
      </c>
    </row>
    <row r="23" spans="2:10" ht="20" customHeight="1">
      <c r="B23" s="419" t="s">
        <v>395</v>
      </c>
      <c r="C23" s="440">
        <v>96</v>
      </c>
      <c r="D23" s="441">
        <v>95</v>
      </c>
      <c r="E23" s="441">
        <v>88</v>
      </c>
    </row>
    <row r="24" spans="2:10" ht="20" customHeight="1">
      <c r="B24" s="422" t="s">
        <v>35</v>
      </c>
      <c r="C24" s="433">
        <v>27</v>
      </c>
      <c r="D24" s="434">
        <v>25</v>
      </c>
      <c r="E24" s="434">
        <v>19</v>
      </c>
    </row>
    <row r="25" spans="2:10" ht="20" customHeight="1">
      <c r="B25" s="422" t="s">
        <v>413</v>
      </c>
      <c r="C25" s="433">
        <v>9</v>
      </c>
      <c r="D25" s="434">
        <v>9</v>
      </c>
      <c r="E25" s="434">
        <v>8</v>
      </c>
    </row>
    <row r="26" spans="2:10" ht="20" customHeight="1">
      <c r="B26" s="422" t="s">
        <v>414</v>
      </c>
      <c r="C26" s="433">
        <v>43</v>
      </c>
      <c r="D26" s="434">
        <v>43</v>
      </c>
      <c r="E26" s="434">
        <v>44</v>
      </c>
    </row>
    <row r="27" spans="2:10" ht="20" customHeight="1">
      <c r="B27" s="422" t="s">
        <v>415</v>
      </c>
      <c r="C27" s="433">
        <v>12</v>
      </c>
      <c r="D27" s="434">
        <v>14</v>
      </c>
      <c r="E27" s="434">
        <v>13</v>
      </c>
    </row>
    <row r="28" spans="2:10" ht="20" customHeight="1">
      <c r="B28" s="425" t="s">
        <v>416</v>
      </c>
      <c r="C28" s="436">
        <v>4</v>
      </c>
      <c r="D28" s="178">
        <v>4</v>
      </c>
      <c r="E28" s="178">
        <v>4</v>
      </c>
    </row>
    <row r="29" spans="2:10" ht="20" customHeight="1">
      <c r="B29" s="1060" t="s">
        <v>417</v>
      </c>
      <c r="C29" s="1061">
        <v>1</v>
      </c>
      <c r="D29" s="1062">
        <v>0</v>
      </c>
      <c r="E29" s="1062">
        <v>0</v>
      </c>
    </row>
    <row r="31" spans="2:10" ht="20" customHeight="1">
      <c r="B31" s="1599" t="s">
        <v>420</v>
      </c>
      <c r="C31" s="1599"/>
      <c r="D31" s="1599"/>
      <c r="E31" s="1599"/>
      <c r="F31" s="442"/>
      <c r="G31" s="442"/>
      <c r="H31" s="442"/>
      <c r="I31" s="442"/>
      <c r="J31" s="442"/>
    </row>
    <row r="33" ht="17.25" customHeight="1"/>
  </sheetData>
  <mergeCells count="1">
    <mergeCell ref="B31:E31"/>
  </mergeCells>
  <hyperlinks>
    <hyperlink ref="A2" location="Summary!A1" display=" " xr:uid="{30964D70-A6E5-4F48-A6FE-2FA9689DCD79}"/>
  </hyperlinks>
  <pageMargins left="0.74803149606299213" right="0.74803149606299213" top="0.98425196850393704" bottom="0.98425196850393704" header="0.51181102362204722" footer="0.51181102362204722"/>
  <pageSetup paperSize="9" scale="58" orientation="portrait" r:id="rId1"/>
  <headerFooter>
    <oddFooter>&amp;L&amp;1#&amp;"Calibri"&amp;10&amp;K000000TOTAL Classification: Restricted Distribution TOTAL - All rights reserved</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1EE4D-2150-4833-82CB-BF496D055271}">
  <sheetPr>
    <tabColor rgb="FFFF0000"/>
  </sheetPr>
  <dimension ref="A1:F18"/>
  <sheetViews>
    <sheetView showGridLines="0" zoomScale="120" zoomScaleNormal="120" zoomScaleSheetLayoutView="100" zoomScalePageLayoutView="120" workbookViewId="0"/>
  </sheetViews>
  <sheetFormatPr baseColWidth="10" defaultColWidth="10.83203125" defaultRowHeight="20" customHeight="1"/>
  <cols>
    <col min="1" max="1" width="5.5" style="366" customWidth="1"/>
    <col min="2" max="2" width="74.83203125" style="366" customWidth="1"/>
    <col min="3" max="5" width="12" style="366" customWidth="1"/>
    <col min="6" max="6" width="0.1640625" style="366" customWidth="1"/>
    <col min="7" max="7" width="5.5" style="366" customWidth="1"/>
    <col min="8" max="10" width="10.83203125" style="366"/>
    <col min="11" max="11" width="10.33203125" style="366" customWidth="1"/>
    <col min="12" max="12" width="0" style="366" hidden="1" customWidth="1"/>
    <col min="13" max="16384" width="10.83203125" style="366"/>
  </cols>
  <sheetData>
    <row r="1" spans="1:6" ht="20" customHeight="1">
      <c r="A1" s="57"/>
      <c r="B1" s="57"/>
      <c r="C1" s="57"/>
      <c r="D1" s="57"/>
      <c r="E1" s="57"/>
      <c r="F1" s="57"/>
    </row>
    <row r="2" spans="1:6" ht="20" customHeight="1">
      <c r="A2" s="21" t="s">
        <v>14</v>
      </c>
      <c r="B2" s="37" t="s">
        <v>147</v>
      </c>
      <c r="C2" s="37"/>
      <c r="D2" s="37"/>
      <c r="E2" s="37"/>
      <c r="F2" s="57"/>
    </row>
    <row r="3" spans="1:6" ht="20" customHeight="1">
      <c r="A3" s="57"/>
      <c r="B3" s="371"/>
      <c r="C3" s="371"/>
      <c r="D3" s="371"/>
      <c r="E3" s="371"/>
      <c r="F3" s="57"/>
    </row>
    <row r="4" spans="1:6" ht="20" customHeight="1">
      <c r="A4" s="57"/>
      <c r="B4" s="1066" t="s">
        <v>9</v>
      </c>
      <c r="C4" s="1073">
        <v>2020</v>
      </c>
      <c r="D4" s="1067">
        <v>2019</v>
      </c>
      <c r="E4" s="1068">
        <v>2018</v>
      </c>
      <c r="F4" s="57"/>
    </row>
    <row r="5" spans="1:6" ht="20" customHeight="1">
      <c r="A5" s="57"/>
      <c r="B5" s="372" t="s">
        <v>421</v>
      </c>
      <c r="C5" s="443">
        <v>2363</v>
      </c>
      <c r="D5" s="381">
        <v>7509</v>
      </c>
      <c r="E5" s="382">
        <v>8547</v>
      </c>
      <c r="F5" s="57"/>
    </row>
    <row r="6" spans="1:6" ht="20" customHeight="1">
      <c r="A6" s="57"/>
      <c r="B6" s="372" t="s">
        <v>330</v>
      </c>
      <c r="C6" s="443">
        <v>6782</v>
      </c>
      <c r="D6" s="381">
        <v>8992</v>
      </c>
      <c r="E6" s="382">
        <v>13789</v>
      </c>
      <c r="F6" s="57"/>
    </row>
    <row r="7" spans="1:6" ht="20" customHeight="1">
      <c r="A7" s="57"/>
      <c r="B7" s="372" t="s">
        <v>331</v>
      </c>
      <c r="C7" s="443">
        <v>5519</v>
      </c>
      <c r="D7" s="381">
        <v>8635</v>
      </c>
      <c r="E7" s="382">
        <v>7953</v>
      </c>
      <c r="F7" s="57"/>
    </row>
    <row r="8" spans="1:6" ht="20" customHeight="1">
      <c r="A8" s="57"/>
      <c r="B8" s="372" t="s">
        <v>158</v>
      </c>
      <c r="C8" s="443">
        <v>819</v>
      </c>
      <c r="D8" s="381">
        <v>368</v>
      </c>
      <c r="E8" s="382">
        <v>3674</v>
      </c>
      <c r="F8" s="57"/>
    </row>
    <row r="9" spans="1:6" ht="20" customHeight="1">
      <c r="A9" s="57"/>
      <c r="B9" s="372" t="s">
        <v>332</v>
      </c>
      <c r="C9" s="444">
        <v>9922</v>
      </c>
      <c r="D9" s="381">
        <v>16917</v>
      </c>
      <c r="E9" s="382">
        <v>18537</v>
      </c>
      <c r="F9" s="57"/>
    </row>
    <row r="10" spans="1:6" ht="20" customHeight="1">
      <c r="A10" s="57"/>
      <c r="B10" s="1069" t="s">
        <v>333</v>
      </c>
      <c r="C10" s="1070">
        <v>9684</v>
      </c>
      <c r="D10" s="1071">
        <v>18030</v>
      </c>
      <c r="E10" s="1072">
        <v>17832</v>
      </c>
      <c r="F10" s="57"/>
    </row>
    <row r="11" spans="1:6" ht="20" customHeight="1">
      <c r="A11" s="57"/>
      <c r="B11" s="445"/>
      <c r="C11" s="362"/>
      <c r="D11" s="362"/>
      <c r="E11" s="362"/>
      <c r="F11" s="57"/>
    </row>
    <row r="12" spans="1:6" ht="20" customHeight="1">
      <c r="B12" s="1564" t="s">
        <v>334</v>
      </c>
      <c r="C12" s="1564"/>
      <c r="D12" s="1564"/>
      <c r="E12" s="1564"/>
      <c r="F12" s="1602"/>
    </row>
    <row r="13" spans="1:6" ht="20" customHeight="1">
      <c r="A13" s="1602"/>
      <c r="B13" s="1578" t="s">
        <v>335</v>
      </c>
      <c r="C13" s="1578"/>
      <c r="D13" s="1578"/>
      <c r="E13" s="1578"/>
      <c r="F13" s="1602"/>
    </row>
    <row r="14" spans="1:6" ht="20" customHeight="1">
      <c r="A14" s="1602"/>
      <c r="B14" s="1564" t="s">
        <v>336</v>
      </c>
      <c r="C14" s="1564"/>
      <c r="D14" s="1564"/>
      <c r="E14" s="1564"/>
    </row>
    <row r="15" spans="1:6" ht="20" customHeight="1">
      <c r="A15" s="57"/>
      <c r="B15" s="1564" t="s">
        <v>337</v>
      </c>
      <c r="C15" s="1564"/>
      <c r="D15" s="1564"/>
      <c r="E15" s="1564"/>
      <c r="F15" s="57"/>
    </row>
    <row r="16" spans="1:6" ht="27.75" customHeight="1">
      <c r="A16" s="57"/>
      <c r="B16" s="1564" t="s">
        <v>422</v>
      </c>
      <c r="C16" s="1564"/>
      <c r="D16" s="1564"/>
      <c r="E16" s="1564"/>
      <c r="F16" s="57"/>
    </row>
    <row r="17" spans="1:6" ht="20" customHeight="1">
      <c r="A17" s="57"/>
      <c r="B17" s="57"/>
      <c r="C17" s="57"/>
      <c r="D17" s="57"/>
      <c r="E17" s="57"/>
      <c r="F17" s="57"/>
    </row>
    <row r="18" spans="1:6" ht="21.75" customHeight="1">
      <c r="A18" s="57"/>
      <c r="B18" s="57"/>
      <c r="F18" s="57"/>
    </row>
  </sheetData>
  <mergeCells count="7">
    <mergeCell ref="B16:E16"/>
    <mergeCell ref="B12:E12"/>
    <mergeCell ref="F12:F13"/>
    <mergeCell ref="A13:A14"/>
    <mergeCell ref="B13:E13"/>
    <mergeCell ref="B14:E14"/>
    <mergeCell ref="B15:E15"/>
  </mergeCells>
  <hyperlinks>
    <hyperlink ref="A2" location="Summary!A1" display=" " xr:uid="{9528FBD8-C77F-406E-B534-AA39FBFBA6C5}"/>
  </hyperlinks>
  <pageMargins left="0.74803149606299213" right="0.74803149606299213" top="0.98425196850393704" bottom="0.98425196850393704" header="0.51181102362204722" footer="0.51181102362204722"/>
  <pageSetup paperSize="9" scale="6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2A35-F013-4595-8380-B3FBCEDEE8E3}">
  <sheetPr>
    <tabColor rgb="FFFF0000"/>
  </sheetPr>
  <dimension ref="A2:G12"/>
  <sheetViews>
    <sheetView showGridLines="0" zoomScale="115" zoomScaleNormal="115" zoomScaleSheetLayoutView="100" zoomScalePageLayoutView="115" workbookViewId="0"/>
  </sheetViews>
  <sheetFormatPr baseColWidth="10" defaultColWidth="10.83203125" defaultRowHeight="20" customHeight="1"/>
  <cols>
    <col min="1" max="1" width="5.5" style="366" customWidth="1"/>
    <col min="2" max="2" width="74.83203125" style="366" customWidth="1"/>
    <col min="3" max="5" width="12" style="366" customWidth="1"/>
    <col min="6" max="6" width="5.5" style="366" customWidth="1"/>
    <col min="7" max="7" width="11.83203125" style="366" customWidth="1"/>
    <col min="8" max="11" width="10.83203125" style="366"/>
    <col min="12" max="12" width="10.33203125" style="366" customWidth="1"/>
    <col min="13" max="13" width="0" style="366" hidden="1" customWidth="1"/>
    <col min="14" max="16384" width="10.83203125" style="366"/>
  </cols>
  <sheetData>
    <row r="2" spans="1:7" ht="20" customHeight="1">
      <c r="A2" s="21" t="s">
        <v>14</v>
      </c>
      <c r="B2" s="37" t="s">
        <v>423</v>
      </c>
      <c r="C2" s="37"/>
      <c r="D2" s="37"/>
      <c r="E2" s="37"/>
      <c r="F2" s="37"/>
    </row>
    <row r="3" spans="1:7" ht="20" customHeight="1">
      <c r="B3" s="371"/>
      <c r="C3" s="371"/>
      <c r="D3" s="371"/>
      <c r="E3" s="371"/>
      <c r="F3" s="365"/>
      <c r="G3" s="365"/>
    </row>
    <row r="4" spans="1:7" ht="20" customHeight="1">
      <c r="B4" s="1078" t="s">
        <v>340</v>
      </c>
      <c r="C4" s="1081">
        <v>2020</v>
      </c>
      <c r="D4" s="1079">
        <v>2019</v>
      </c>
      <c r="E4" s="1080">
        <v>2018</v>
      </c>
      <c r="F4" s="361"/>
    </row>
    <row r="5" spans="1:7" ht="20" customHeight="1">
      <c r="B5" s="1516" t="s">
        <v>424</v>
      </c>
      <c r="C5" s="1517">
        <v>2341</v>
      </c>
      <c r="D5" s="1518">
        <v>2454</v>
      </c>
      <c r="E5" s="1519">
        <v>2394</v>
      </c>
      <c r="F5" s="361"/>
    </row>
    <row r="6" spans="1:7" ht="20" customHeight="1">
      <c r="B6" s="379" t="s">
        <v>425</v>
      </c>
      <c r="C6" s="446">
        <v>1474</v>
      </c>
      <c r="D6" s="376">
        <v>1601</v>
      </c>
      <c r="E6" s="377">
        <v>1527</v>
      </c>
      <c r="F6" s="361"/>
    </row>
    <row r="7" spans="1:7" ht="20" customHeight="1">
      <c r="B7" s="1074" t="s">
        <v>426</v>
      </c>
      <c r="C7" s="1075">
        <v>4727</v>
      </c>
      <c r="D7" s="1076">
        <v>4653</v>
      </c>
      <c r="E7" s="1077">
        <v>4724</v>
      </c>
    </row>
    <row r="9" spans="1:7" ht="20" customHeight="1">
      <c r="B9" s="365"/>
      <c r="C9" s="365"/>
      <c r="D9" s="365"/>
      <c r="E9" s="365"/>
    </row>
    <row r="12" spans="1:7" ht="20" customHeight="1">
      <c r="G12" s="366" t="s">
        <v>427</v>
      </c>
    </row>
  </sheetData>
  <hyperlinks>
    <hyperlink ref="A2" location="Summary!A1" display=" " xr:uid="{25133F68-B95B-4EE6-BC06-DAF431D52131}"/>
  </hyperlinks>
  <pageMargins left="0.74803149606299213" right="0.74803149606299213" top="0.98425196850393704" bottom="0.98425196850393704" header="0.51181102362204722" footer="0.51181102362204722"/>
  <pageSetup paperSize="9" scale="58"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A7AAD-DCF3-4E9C-ACA1-AFF12E1957DB}">
  <sheetPr>
    <tabColor rgb="FF32C8C8"/>
    <pageSetUpPr fitToPage="1"/>
  </sheetPr>
  <dimension ref="A2:L18"/>
  <sheetViews>
    <sheetView showGridLines="0" zoomScaleNormal="100" zoomScaleSheetLayoutView="100" workbookViewId="0"/>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6384" width="10.83203125" style="366"/>
  </cols>
  <sheetData>
    <row r="2" spans="1:12" ht="20" customHeight="1">
      <c r="A2" s="21" t="s">
        <v>14</v>
      </c>
      <c r="B2" s="447" t="s">
        <v>423</v>
      </c>
      <c r="C2" s="447"/>
      <c r="D2" s="447"/>
      <c r="E2" s="447"/>
      <c r="F2" s="447"/>
      <c r="G2" s="447"/>
      <c r="H2" s="447"/>
      <c r="I2" s="447"/>
      <c r="J2" s="447"/>
      <c r="K2" s="447"/>
      <c r="L2" s="447"/>
    </row>
    <row r="4" spans="1:12" ht="20" customHeight="1">
      <c r="B4" s="1082" t="s">
        <v>340</v>
      </c>
      <c r="C4" s="1084" t="s">
        <v>428</v>
      </c>
      <c r="D4" s="1083">
        <v>2019</v>
      </c>
      <c r="E4" s="1083">
        <v>2018</v>
      </c>
      <c r="F4" s="1083">
        <v>2017</v>
      </c>
      <c r="G4" s="1083">
        <v>2016</v>
      </c>
      <c r="H4" s="364"/>
      <c r="I4" s="364"/>
    </row>
    <row r="5" spans="1:12" ht="20" customHeight="1">
      <c r="B5" s="38" t="s">
        <v>430</v>
      </c>
      <c r="C5" s="448">
        <v>1298</v>
      </c>
      <c r="D5" s="374">
        <v>1431</v>
      </c>
      <c r="E5" s="449">
        <v>1378</v>
      </c>
      <c r="F5" s="450">
        <v>1167</v>
      </c>
      <c r="G5" s="164">
        <v>1088</v>
      </c>
    </row>
    <row r="6" spans="1:12" ht="20" customHeight="1">
      <c r="B6" s="1092" t="s">
        <v>431</v>
      </c>
      <c r="C6" s="1093">
        <v>1573</v>
      </c>
      <c r="D6" s="1094">
        <v>1583</v>
      </c>
      <c r="E6" s="1095">
        <v>1397</v>
      </c>
      <c r="F6" s="1096">
        <v>1399</v>
      </c>
      <c r="G6" s="1097">
        <v>1364</v>
      </c>
    </row>
    <row r="7" spans="1:12" ht="20" customHeight="1">
      <c r="B7" s="1088" t="s">
        <v>995</v>
      </c>
      <c r="C7" s="1089">
        <v>2871</v>
      </c>
      <c r="D7" s="1122">
        <v>3014</v>
      </c>
      <c r="E7" s="1122">
        <v>2775</v>
      </c>
      <c r="F7" s="1122">
        <v>2566</v>
      </c>
      <c r="G7" s="1122">
        <v>2452</v>
      </c>
    </row>
    <row r="8" spans="1:12" ht="20" customHeight="1">
      <c r="D8" s="240"/>
      <c r="E8" s="240"/>
      <c r="F8" s="240"/>
      <c r="G8" s="240"/>
    </row>
    <row r="9" spans="1:12" ht="20" customHeight="1">
      <c r="B9" s="367"/>
      <c r="C9" s="367"/>
      <c r="D9" s="1123"/>
      <c r="E9" s="1123"/>
      <c r="F9" s="1123"/>
      <c r="G9" s="1123"/>
      <c r="H9" s="367"/>
      <c r="I9" s="367"/>
      <c r="J9" s="367"/>
      <c r="K9" s="367"/>
      <c r="L9" s="367"/>
    </row>
    <row r="10" spans="1:12" ht="20" customHeight="1">
      <c r="B10" s="1082" t="s">
        <v>340</v>
      </c>
      <c r="C10" s="1084" t="s">
        <v>428</v>
      </c>
      <c r="D10" s="1098" t="s">
        <v>429</v>
      </c>
      <c r="E10" s="1098">
        <v>2018</v>
      </c>
      <c r="F10" s="1098">
        <v>2017</v>
      </c>
      <c r="G10" s="1098">
        <v>2016</v>
      </c>
      <c r="H10" s="364"/>
      <c r="I10" s="364"/>
      <c r="J10" s="364"/>
      <c r="K10" s="364"/>
    </row>
    <row r="11" spans="1:12" ht="20" customHeight="1">
      <c r="B11" s="38" t="s">
        <v>996</v>
      </c>
      <c r="C11" s="448">
        <v>1543</v>
      </c>
      <c r="D11" s="1116">
        <v>1672</v>
      </c>
      <c r="E11" s="671">
        <v>1566</v>
      </c>
      <c r="F11" s="687">
        <v>1346</v>
      </c>
      <c r="G11" s="1117">
        <v>1271</v>
      </c>
    </row>
    <row r="12" spans="1:12" ht="20" customHeight="1">
      <c r="B12" s="1092" t="s">
        <v>426</v>
      </c>
      <c r="C12" s="1093">
        <v>7246</v>
      </c>
      <c r="D12" s="1124" t="s">
        <v>1055</v>
      </c>
      <c r="E12" s="1125">
        <v>6599</v>
      </c>
      <c r="F12" s="1126">
        <v>6662</v>
      </c>
      <c r="G12" s="1127">
        <v>6447</v>
      </c>
    </row>
    <row r="13" spans="1:12" ht="20" customHeight="1">
      <c r="B13" s="1088" t="s">
        <v>995</v>
      </c>
      <c r="C13" s="1091">
        <v>2871</v>
      </c>
      <c r="D13" s="1122">
        <v>3014</v>
      </c>
      <c r="E13" s="1122">
        <v>2775</v>
      </c>
      <c r="F13" s="1122">
        <v>2566</v>
      </c>
      <c r="G13" s="1122">
        <v>2452</v>
      </c>
    </row>
    <row r="15" spans="1:12" ht="20" customHeight="1">
      <c r="B15" s="367" t="s">
        <v>433</v>
      </c>
      <c r="C15" s="367"/>
      <c r="D15" s="367"/>
      <c r="E15" s="367"/>
      <c r="F15" s="367"/>
      <c r="G15" s="367"/>
      <c r="H15" s="367"/>
      <c r="I15" s="367"/>
      <c r="J15" s="367"/>
      <c r="K15" s="367"/>
      <c r="L15" s="367"/>
    </row>
    <row r="16" spans="1:12" ht="20" customHeight="1">
      <c r="B16" s="367" t="s">
        <v>434</v>
      </c>
    </row>
    <row r="18" spans="6:6" ht="20" customHeight="1">
      <c r="F18" s="248"/>
    </row>
  </sheetData>
  <hyperlinks>
    <hyperlink ref="A2" location="Summary!A1" display=" " xr:uid="{74CF0E92-359F-4818-914C-E27AC8332257}"/>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ignoredErrors>
    <ignoredError sqref="C4 D10" numberStoredAsText="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037F-996E-4C96-8BD8-384CCC9A6B27}">
  <sheetPr>
    <tabColor rgb="FF32C8C8"/>
    <pageSetUpPr fitToPage="1"/>
  </sheetPr>
  <dimension ref="A1:L19"/>
  <sheetViews>
    <sheetView showGridLines="0" zoomScaleNormal="100" zoomScaleSheetLayoutView="100" workbookViewId="0"/>
  </sheetViews>
  <sheetFormatPr baseColWidth="10" defaultColWidth="10.83203125" defaultRowHeight="20" customHeight="1"/>
  <cols>
    <col min="1" max="1" width="5.5" style="366" customWidth="1"/>
    <col min="2" max="2" width="46.1640625" style="366" customWidth="1"/>
    <col min="3" max="6" width="10.83203125" style="366" customWidth="1"/>
    <col min="7" max="16384" width="10.83203125" style="366"/>
  </cols>
  <sheetData>
    <row r="1" spans="1:12" ht="20" customHeight="1">
      <c r="A1" s="57"/>
      <c r="B1" s="57"/>
      <c r="C1" s="57"/>
      <c r="D1" s="57"/>
      <c r="E1" s="57"/>
      <c r="F1" s="57"/>
      <c r="G1" s="57"/>
    </row>
    <row r="2" spans="1:12" ht="20" customHeight="1">
      <c r="A2" s="21" t="s">
        <v>14</v>
      </c>
      <c r="B2" s="37" t="s">
        <v>435</v>
      </c>
      <c r="C2" s="37"/>
      <c r="D2" s="37"/>
      <c r="E2" s="37"/>
      <c r="F2" s="37"/>
      <c r="G2" s="37"/>
      <c r="H2" s="37"/>
      <c r="I2" s="37"/>
      <c r="J2" s="37"/>
      <c r="K2" s="37"/>
      <c r="L2" s="37"/>
    </row>
    <row r="3" spans="1:12" ht="20" customHeight="1">
      <c r="A3" s="57"/>
      <c r="B3" s="57"/>
      <c r="C3" s="57"/>
      <c r="D3" s="57"/>
      <c r="E3" s="57"/>
      <c r="F3" s="57"/>
      <c r="G3" s="57"/>
    </row>
    <row r="4" spans="1:12" ht="20" customHeight="1">
      <c r="A4" s="57"/>
      <c r="B4" s="1082" t="s">
        <v>40</v>
      </c>
      <c r="C4" s="1084" t="s">
        <v>428</v>
      </c>
      <c r="D4" s="1098" t="s">
        <v>429</v>
      </c>
      <c r="E4" s="1098">
        <v>2018</v>
      </c>
      <c r="F4" s="1098">
        <v>2017</v>
      </c>
      <c r="G4" s="1098">
        <v>2016</v>
      </c>
      <c r="H4" s="364"/>
      <c r="I4" s="364"/>
    </row>
    <row r="5" spans="1:12" ht="20" customHeight="1">
      <c r="A5" s="57"/>
      <c r="B5" s="38" t="s">
        <v>436</v>
      </c>
      <c r="C5" s="448">
        <v>5003</v>
      </c>
      <c r="D5" s="374">
        <v>5167</v>
      </c>
      <c r="E5" s="449">
        <v>5203</v>
      </c>
      <c r="F5" s="450">
        <v>4615</v>
      </c>
      <c r="G5" s="164">
        <v>4543</v>
      </c>
    </row>
    <row r="6" spans="1:12" ht="20" customHeight="1">
      <c r="A6" s="57"/>
      <c r="B6" s="1099" t="s">
        <v>437</v>
      </c>
      <c r="C6" s="1100">
        <v>7325</v>
      </c>
      <c r="D6" s="1101">
        <v>7514</v>
      </c>
      <c r="E6" s="1102">
        <v>6847</v>
      </c>
      <c r="F6" s="1103">
        <v>6860</v>
      </c>
      <c r="G6" s="1104">
        <v>6975</v>
      </c>
    </row>
    <row r="7" spans="1:12" ht="20" customHeight="1">
      <c r="A7" s="57"/>
      <c r="B7" s="1105" t="s">
        <v>438</v>
      </c>
      <c r="C7" s="1106">
        <v>12328</v>
      </c>
      <c r="D7" s="1114">
        <v>12681</v>
      </c>
      <c r="E7" s="1114">
        <v>12050</v>
      </c>
      <c r="F7" s="1114">
        <v>11475</v>
      </c>
      <c r="G7" s="1114">
        <v>11518</v>
      </c>
    </row>
    <row r="8" spans="1:12" ht="20" customHeight="1">
      <c r="A8" s="57"/>
      <c r="B8" s="452"/>
      <c r="C8" s="452"/>
      <c r="D8" s="1115"/>
      <c r="E8" s="1115"/>
      <c r="F8" s="1115"/>
      <c r="G8" s="1115"/>
    </row>
    <row r="9" spans="1:12" ht="20" customHeight="1">
      <c r="A9" s="57"/>
      <c r="B9" s="452"/>
      <c r="C9" s="452"/>
      <c r="D9" s="1115"/>
      <c r="E9" s="1115"/>
      <c r="F9" s="1115"/>
      <c r="G9" s="1115"/>
    </row>
    <row r="10" spans="1:12" ht="20" customHeight="1">
      <c r="A10" s="57"/>
      <c r="B10" s="1082" t="s">
        <v>40</v>
      </c>
      <c r="C10" s="1084" t="s">
        <v>428</v>
      </c>
      <c r="D10" s="1098" t="s">
        <v>429</v>
      </c>
      <c r="E10" s="1098">
        <v>2018</v>
      </c>
      <c r="F10" s="1098">
        <v>2017</v>
      </c>
      <c r="G10" s="1098">
        <v>2016</v>
      </c>
      <c r="H10" s="364"/>
      <c r="I10" s="364"/>
      <c r="J10" s="364"/>
      <c r="K10" s="364"/>
    </row>
    <row r="11" spans="1:12" ht="20" customHeight="1">
      <c r="A11" s="57"/>
      <c r="B11" s="38" t="s">
        <v>439</v>
      </c>
      <c r="C11" s="448">
        <v>5804</v>
      </c>
      <c r="D11" s="1116">
        <v>6006</v>
      </c>
      <c r="E11" s="671">
        <v>6049</v>
      </c>
      <c r="F11" s="687">
        <v>5450</v>
      </c>
      <c r="G11" s="1117">
        <v>5414</v>
      </c>
    </row>
    <row r="12" spans="1:12" ht="20" customHeight="1">
      <c r="A12" s="57"/>
      <c r="B12" s="1099" t="s">
        <v>440</v>
      </c>
      <c r="C12" s="1100">
        <v>35220</v>
      </c>
      <c r="D12" s="1118">
        <v>36015</v>
      </c>
      <c r="E12" s="1119">
        <v>32325</v>
      </c>
      <c r="F12" s="1120">
        <v>32506</v>
      </c>
      <c r="G12" s="1121">
        <v>32984</v>
      </c>
    </row>
    <row r="13" spans="1:12" ht="20" customHeight="1">
      <c r="A13" s="57"/>
      <c r="B13" s="1105" t="s">
        <v>438</v>
      </c>
      <c r="C13" s="1107">
        <v>12328</v>
      </c>
      <c r="D13" s="1114">
        <v>12681</v>
      </c>
      <c r="E13" s="1114">
        <v>12050</v>
      </c>
      <c r="F13" s="1114">
        <v>11475</v>
      </c>
      <c r="G13" s="1114">
        <v>11518</v>
      </c>
    </row>
    <row r="14" spans="1:12" ht="20" customHeight="1">
      <c r="A14" s="57"/>
      <c r="B14" s="57"/>
      <c r="C14" s="57"/>
      <c r="D14" s="57"/>
      <c r="E14" s="57"/>
      <c r="F14" s="57"/>
      <c r="G14" s="57"/>
    </row>
    <row r="15" spans="1:12" ht="20" customHeight="1">
      <c r="A15" s="57"/>
      <c r="B15" s="1603" t="s">
        <v>441</v>
      </c>
      <c r="C15" s="1603"/>
      <c r="D15" s="1603"/>
      <c r="E15" s="1603"/>
      <c r="F15" s="1603"/>
      <c r="G15" s="1603"/>
      <c r="H15" s="367"/>
      <c r="I15" s="367"/>
      <c r="J15" s="367"/>
      <c r="K15" s="367"/>
      <c r="L15" s="367"/>
    </row>
    <row r="16" spans="1:12" ht="20" customHeight="1">
      <c r="A16" s="57"/>
      <c r="B16" s="1604" t="s">
        <v>442</v>
      </c>
      <c r="C16" s="1604"/>
      <c r="D16" s="1604"/>
      <c r="E16" s="1604"/>
      <c r="F16" s="1604"/>
      <c r="G16" s="1604"/>
      <c r="H16" s="367"/>
      <c r="I16" s="367"/>
      <c r="J16" s="367"/>
      <c r="K16" s="367"/>
      <c r="L16" s="367"/>
    </row>
    <row r="17" spans="2:12" ht="20" customHeight="1">
      <c r="B17" s="1603"/>
      <c r="C17" s="1603"/>
      <c r="D17" s="1603"/>
      <c r="E17" s="1603"/>
      <c r="F17" s="1603"/>
      <c r="G17" s="1603"/>
      <c r="H17" s="453"/>
      <c r="I17" s="453"/>
      <c r="J17" s="453"/>
      <c r="K17" s="453"/>
      <c r="L17" s="453"/>
    </row>
    <row r="19" spans="2:12" ht="20" customHeight="1">
      <c r="B19" s="1574"/>
      <c r="C19" s="1574"/>
      <c r="D19" s="1574"/>
      <c r="E19" s="1574"/>
      <c r="F19" s="1574"/>
      <c r="G19" s="1574"/>
      <c r="H19" s="1574"/>
      <c r="I19" s="1574"/>
      <c r="J19" s="1574"/>
      <c r="K19" s="1574"/>
      <c r="L19" s="1574"/>
    </row>
  </sheetData>
  <mergeCells count="4">
    <mergeCell ref="B15:G15"/>
    <mergeCell ref="B16:G16"/>
    <mergeCell ref="B17:G17"/>
    <mergeCell ref="B19:L19"/>
  </mergeCells>
  <hyperlinks>
    <hyperlink ref="A2" location="Summary!A1" display=" " xr:uid="{937DBCCC-702D-40E4-BAC9-1A7813C1BF42}"/>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ignoredErrors>
    <ignoredError sqref="C4:D4"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691C0-26B6-4437-82FD-EDEEEAF1C893}">
  <sheetPr>
    <tabColor rgb="FF32C8C8"/>
    <pageSetUpPr fitToPage="1"/>
  </sheetPr>
  <dimension ref="A2:L10"/>
  <sheetViews>
    <sheetView showGridLines="0" zoomScaleNormal="100" zoomScaleSheetLayoutView="100" workbookViewId="0"/>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6384" width="10.83203125" style="366"/>
  </cols>
  <sheetData>
    <row r="2" spans="1:12" ht="20" customHeight="1">
      <c r="A2" s="21" t="s">
        <v>14</v>
      </c>
      <c r="B2" s="447" t="s">
        <v>443</v>
      </c>
      <c r="C2" s="447"/>
      <c r="D2" s="447"/>
      <c r="E2" s="447"/>
      <c r="F2" s="447"/>
      <c r="G2" s="447"/>
      <c r="H2" s="447"/>
      <c r="I2" s="447"/>
      <c r="J2" s="447"/>
      <c r="K2" s="447"/>
      <c r="L2" s="447"/>
    </row>
    <row r="4" spans="1:12" ht="20" customHeight="1">
      <c r="B4" s="1082"/>
      <c r="C4" s="1108">
        <v>2020</v>
      </c>
      <c r="D4" s="1083">
        <v>2019</v>
      </c>
      <c r="E4" s="1083">
        <v>2018</v>
      </c>
      <c r="F4" s="1083">
        <v>2017</v>
      </c>
      <c r="G4" s="1083">
        <v>2016</v>
      </c>
      <c r="H4" s="364"/>
      <c r="I4" s="364"/>
    </row>
    <row r="5" spans="1:12" ht="20" customHeight="1">
      <c r="B5" s="38" t="s">
        <v>444</v>
      </c>
      <c r="C5" s="448">
        <v>380</v>
      </c>
      <c r="D5" s="374">
        <v>354</v>
      </c>
      <c r="E5" s="449">
        <v>334</v>
      </c>
      <c r="F5" s="450">
        <v>265</v>
      </c>
      <c r="G5" s="164">
        <v>249</v>
      </c>
    </row>
    <row r="6" spans="1:12" ht="20" customHeight="1">
      <c r="B6" s="1092" t="s">
        <v>445</v>
      </c>
      <c r="C6" s="1093">
        <v>3547</v>
      </c>
      <c r="D6" s="1094">
        <v>3596</v>
      </c>
      <c r="E6" s="1095">
        <v>3099</v>
      </c>
      <c r="F6" s="1096">
        <v>2674</v>
      </c>
      <c r="G6" s="1097">
        <v>2737</v>
      </c>
    </row>
    <row r="7" spans="1:12" ht="20" customHeight="1">
      <c r="B7" s="1088" t="s">
        <v>995</v>
      </c>
      <c r="C7" s="1089">
        <v>1039</v>
      </c>
      <c r="D7" s="1122">
        <v>1023</v>
      </c>
      <c r="E7" s="1122">
        <v>909</v>
      </c>
      <c r="F7" s="1122">
        <v>761</v>
      </c>
      <c r="G7" s="1122">
        <v>757</v>
      </c>
    </row>
    <row r="10" spans="1:12" ht="20" customHeight="1">
      <c r="F10" s="248"/>
    </row>
  </sheetData>
  <hyperlinks>
    <hyperlink ref="A2" location="Summary!A1" display=" " xr:uid="{C9F0E07D-0C32-479D-B766-2190075B496F}"/>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C9CE0-8172-4BA2-9E9B-F3A5288F0264}">
  <sheetPr>
    <tabColor rgb="FF32C8C8"/>
    <pageSetUpPr fitToPage="1"/>
  </sheetPr>
  <dimension ref="A2:L10"/>
  <sheetViews>
    <sheetView showGridLines="0" zoomScaleNormal="100" zoomScaleSheetLayoutView="100" workbookViewId="0"/>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6384" width="10.83203125" style="366"/>
  </cols>
  <sheetData>
    <row r="2" spans="1:12" ht="20" customHeight="1">
      <c r="A2" s="21" t="s">
        <v>14</v>
      </c>
      <c r="B2" s="447" t="s">
        <v>446</v>
      </c>
      <c r="C2" s="447"/>
      <c r="D2" s="447"/>
      <c r="E2" s="447"/>
      <c r="F2" s="447"/>
      <c r="G2" s="447"/>
      <c r="H2" s="447"/>
      <c r="I2" s="447"/>
      <c r="J2" s="447"/>
      <c r="K2" s="447"/>
      <c r="L2" s="447"/>
    </row>
    <row r="4" spans="1:12" ht="20" customHeight="1">
      <c r="B4" s="1082"/>
      <c r="C4" s="1108">
        <v>2020</v>
      </c>
      <c r="D4" s="1083">
        <v>2019</v>
      </c>
      <c r="E4" s="1083">
        <v>2018</v>
      </c>
      <c r="F4" s="1083">
        <v>2017</v>
      </c>
      <c r="G4" s="1083">
        <v>2016</v>
      </c>
      <c r="H4" s="364"/>
      <c r="I4" s="364"/>
    </row>
    <row r="5" spans="1:12" ht="20" customHeight="1">
      <c r="B5" s="1109" t="s">
        <v>444</v>
      </c>
      <c r="C5" s="1110">
        <v>488</v>
      </c>
      <c r="D5" s="1111">
        <v>558</v>
      </c>
      <c r="E5" s="1111">
        <v>513</v>
      </c>
      <c r="F5" s="1112">
        <v>502</v>
      </c>
      <c r="G5" s="1113">
        <v>509</v>
      </c>
    </row>
    <row r="6" spans="1:12" ht="20" customHeight="1">
      <c r="B6" s="1099" t="s">
        <v>445</v>
      </c>
      <c r="C6" s="1100">
        <v>717</v>
      </c>
      <c r="D6" s="1101" t="s">
        <v>447</v>
      </c>
      <c r="E6" s="1101">
        <v>786</v>
      </c>
      <c r="F6" s="1102">
        <v>759</v>
      </c>
      <c r="G6" s="1103">
        <v>621</v>
      </c>
    </row>
    <row r="7" spans="1:12" ht="20" customHeight="1">
      <c r="B7" s="1085" t="s">
        <v>995</v>
      </c>
      <c r="C7" s="1086">
        <v>629</v>
      </c>
      <c r="D7" s="1114">
        <v>705</v>
      </c>
      <c r="E7" s="1114">
        <v>670</v>
      </c>
      <c r="F7" s="1114">
        <v>654</v>
      </c>
      <c r="G7" s="1114">
        <v>634</v>
      </c>
    </row>
    <row r="9" spans="1:12" ht="20" customHeight="1">
      <c r="B9" s="1604" t="s">
        <v>448</v>
      </c>
      <c r="C9" s="1604"/>
      <c r="D9" s="1604"/>
      <c r="E9" s="1604"/>
      <c r="F9" s="1604"/>
      <c r="G9" s="1604"/>
    </row>
    <row r="10" spans="1:12" ht="20" customHeight="1">
      <c r="F10" s="248"/>
    </row>
  </sheetData>
  <mergeCells count="1">
    <mergeCell ref="B9:G9"/>
  </mergeCells>
  <hyperlinks>
    <hyperlink ref="A2" location="Summary!A1" display=" " xr:uid="{231C9D74-8914-4C8F-898F-37BBA83753A0}"/>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5AF4A-C55C-4BBA-A27D-3C8DF891CF04}">
  <sheetPr>
    <tabColor rgb="FF32C8C8"/>
    <pageSetUpPr fitToPage="1"/>
  </sheetPr>
  <dimension ref="A2:L10"/>
  <sheetViews>
    <sheetView showGridLines="0" zoomScaleNormal="100" zoomScaleSheetLayoutView="100" workbookViewId="0"/>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6384" width="10.83203125" style="366"/>
  </cols>
  <sheetData>
    <row r="2" spans="1:12" ht="20" customHeight="1">
      <c r="A2" s="21" t="s">
        <v>14</v>
      </c>
      <c r="B2" s="447" t="s">
        <v>449</v>
      </c>
      <c r="C2" s="447"/>
      <c r="D2" s="447"/>
      <c r="E2" s="447"/>
      <c r="F2" s="447"/>
      <c r="G2" s="447"/>
      <c r="H2" s="447"/>
      <c r="I2" s="447"/>
      <c r="J2" s="447"/>
      <c r="K2" s="447"/>
      <c r="L2" s="447"/>
    </row>
    <row r="4" spans="1:12" ht="20" customHeight="1">
      <c r="B4" s="1082"/>
      <c r="C4" s="1108">
        <v>2020</v>
      </c>
      <c r="D4" s="1083">
        <v>2019</v>
      </c>
      <c r="E4" s="1083">
        <v>2018</v>
      </c>
      <c r="F4" s="1083">
        <v>2017</v>
      </c>
      <c r="G4" s="1083">
        <v>2016</v>
      </c>
      <c r="H4" s="364"/>
      <c r="I4" s="364"/>
    </row>
    <row r="5" spans="1:12" ht="20" customHeight="1">
      <c r="B5" s="38" t="s">
        <v>444</v>
      </c>
      <c r="C5" s="448">
        <v>474</v>
      </c>
      <c r="D5" s="374">
        <v>548</v>
      </c>
      <c r="E5" s="374">
        <v>520</v>
      </c>
      <c r="F5" s="449">
        <v>419</v>
      </c>
      <c r="G5" s="450">
        <v>373</v>
      </c>
    </row>
    <row r="6" spans="1:12" ht="20" customHeight="1">
      <c r="B6" s="1099" t="s">
        <v>445</v>
      </c>
      <c r="C6" s="1100">
        <v>835</v>
      </c>
      <c r="D6" s="1101">
        <v>857</v>
      </c>
      <c r="E6" s="1101">
        <v>805</v>
      </c>
      <c r="F6" s="1102">
        <v>771</v>
      </c>
      <c r="G6" s="1103">
        <v>795</v>
      </c>
    </row>
    <row r="7" spans="1:12" ht="20" customHeight="1">
      <c r="B7" s="1088" t="s">
        <v>995</v>
      </c>
      <c r="C7" s="1089">
        <v>624</v>
      </c>
      <c r="D7" s="1090">
        <v>702</v>
      </c>
      <c r="E7" s="1090">
        <v>666</v>
      </c>
      <c r="F7" s="1090">
        <v>559</v>
      </c>
      <c r="G7" s="1090">
        <v>517</v>
      </c>
    </row>
    <row r="10" spans="1:12" ht="20" customHeight="1">
      <c r="F10" s="248"/>
    </row>
  </sheetData>
  <hyperlinks>
    <hyperlink ref="A2" location="Summary!A1" display=" " xr:uid="{61A8E001-516E-4EE5-B295-A40DB694FA74}"/>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2AF43-0C1A-4548-ACD5-618F299ADECC}">
  <sheetPr>
    <tabColor rgb="FF32C8C8"/>
    <pageSetUpPr fitToPage="1"/>
  </sheetPr>
  <dimension ref="A2:L10"/>
  <sheetViews>
    <sheetView showGridLines="0" zoomScaleNormal="100" zoomScaleSheetLayoutView="100" workbookViewId="0"/>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6384" width="10.83203125" style="366"/>
  </cols>
  <sheetData>
    <row r="2" spans="1:12" ht="20" customHeight="1">
      <c r="A2" s="21" t="s">
        <v>14</v>
      </c>
      <c r="B2" s="447" t="s">
        <v>450</v>
      </c>
      <c r="C2" s="447"/>
      <c r="D2" s="447"/>
      <c r="E2" s="447"/>
      <c r="F2" s="447"/>
      <c r="G2" s="447"/>
      <c r="H2" s="447"/>
      <c r="I2" s="447"/>
      <c r="J2" s="447"/>
      <c r="K2" s="447"/>
      <c r="L2" s="447"/>
    </row>
    <row r="4" spans="1:12" ht="20" customHeight="1">
      <c r="B4" s="1082"/>
      <c r="C4" s="1108">
        <v>2020</v>
      </c>
      <c r="D4" s="1083">
        <v>2019</v>
      </c>
      <c r="E4" s="1083">
        <v>2018</v>
      </c>
      <c r="F4" s="1083">
        <v>2017</v>
      </c>
      <c r="G4" s="1083">
        <v>2016</v>
      </c>
      <c r="H4" s="364"/>
      <c r="I4" s="364"/>
    </row>
    <row r="5" spans="1:12" ht="20" customHeight="1">
      <c r="B5" s="38" t="s">
        <v>444</v>
      </c>
      <c r="C5" s="448">
        <v>158</v>
      </c>
      <c r="D5" s="374">
        <v>168</v>
      </c>
      <c r="E5" s="449">
        <v>183</v>
      </c>
      <c r="F5" s="450">
        <v>132</v>
      </c>
      <c r="G5" s="164">
        <v>109</v>
      </c>
    </row>
    <row r="6" spans="1:12" ht="20" customHeight="1">
      <c r="B6" s="1092" t="s">
        <v>445</v>
      </c>
      <c r="C6" s="1093">
        <v>1095</v>
      </c>
      <c r="D6" s="1094">
        <v>1111</v>
      </c>
      <c r="E6" s="1095">
        <v>1161</v>
      </c>
      <c r="F6" s="1096">
        <v>1212</v>
      </c>
      <c r="G6" s="1097">
        <v>944</v>
      </c>
    </row>
    <row r="7" spans="1:12" ht="20" customHeight="1">
      <c r="B7" s="1085" t="s">
        <v>995</v>
      </c>
      <c r="C7" s="1086">
        <v>353</v>
      </c>
      <c r="D7" s="1087">
        <v>365</v>
      </c>
      <c r="E7" s="1087">
        <v>389</v>
      </c>
      <c r="F7" s="1087">
        <v>348</v>
      </c>
      <c r="G7" s="1087">
        <v>279</v>
      </c>
    </row>
    <row r="10" spans="1:12" ht="20" customHeight="1">
      <c r="F10" s="248"/>
    </row>
  </sheetData>
  <hyperlinks>
    <hyperlink ref="A2" location="Summary!A1" display=" " xr:uid="{57C3E34D-8F70-4030-B53A-B9AD18955B97}"/>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95B88-04A0-4053-AC4F-2A78680F83B0}">
  <sheetPr>
    <tabColor rgb="FF285AFF"/>
    <pageSetUpPr fitToPage="1"/>
  </sheetPr>
  <dimension ref="A2:R39"/>
  <sheetViews>
    <sheetView showGridLines="0" zoomScale="130" zoomScaleNormal="130" zoomScaleSheetLayoutView="100" zoomScalePageLayoutView="130" workbookViewId="0">
      <pane xSplit="2" ySplit="5" topLeftCell="C6" activePane="bottomRight" state="frozen"/>
      <selection activeCell="B47" sqref="B47"/>
      <selection pane="topRight" activeCell="B47" sqref="B47"/>
      <selection pane="bottomLeft" activeCell="B47" sqref="B47"/>
      <selection pane="bottomRight"/>
    </sheetView>
  </sheetViews>
  <sheetFormatPr baseColWidth="10" defaultColWidth="11" defaultRowHeight="20" customHeight="1"/>
  <cols>
    <col min="1" max="1" width="5.5" style="366" customWidth="1"/>
    <col min="2" max="2" width="46.1640625" style="366" customWidth="1"/>
    <col min="3" max="7" width="13" style="366" customWidth="1"/>
    <col min="8" max="17" width="10.5" style="366" customWidth="1"/>
    <col min="18" max="18" width="5.5" style="366" customWidth="1"/>
    <col min="19" max="16384" width="11" style="366"/>
  </cols>
  <sheetData>
    <row r="2" spans="1:18" ht="20" customHeight="1">
      <c r="A2" s="21" t="s">
        <v>14</v>
      </c>
      <c r="B2" s="37" t="s">
        <v>249</v>
      </c>
      <c r="C2" s="37"/>
      <c r="D2" s="37"/>
      <c r="E2" s="37"/>
      <c r="F2" s="37"/>
      <c r="G2" s="37"/>
      <c r="H2" s="37"/>
      <c r="I2" s="37"/>
      <c r="J2" s="37"/>
      <c r="K2" s="37"/>
      <c r="L2" s="37"/>
      <c r="M2" s="37"/>
      <c r="N2" s="37"/>
      <c r="O2" s="37"/>
      <c r="P2" s="37"/>
      <c r="Q2" s="37"/>
      <c r="R2" s="37"/>
    </row>
    <row r="3" spans="1:18" ht="20" customHeight="1">
      <c r="B3" s="22"/>
      <c r="C3" s="22"/>
      <c r="D3" s="22"/>
      <c r="E3" s="22"/>
      <c r="F3" s="22"/>
      <c r="G3" s="22"/>
    </row>
    <row r="4" spans="1:18" ht="20" customHeight="1">
      <c r="B4" s="42"/>
      <c r="C4" s="948">
        <v>2020</v>
      </c>
      <c r="D4" s="1569" t="s">
        <v>5</v>
      </c>
      <c r="E4" s="1569"/>
      <c r="F4" s="1569"/>
      <c r="G4" s="1569"/>
      <c r="H4" s="43">
        <v>2019</v>
      </c>
      <c r="I4" s="1569" t="s">
        <v>5</v>
      </c>
      <c r="J4" s="1569"/>
      <c r="K4" s="1569"/>
      <c r="L4" s="1569"/>
      <c r="M4" s="43">
        <v>2018</v>
      </c>
      <c r="N4" s="1569" t="s">
        <v>5</v>
      </c>
      <c r="O4" s="1569"/>
      <c r="P4" s="1569"/>
      <c r="Q4" s="1569"/>
      <c r="R4" s="44"/>
    </row>
    <row r="5" spans="1:18" ht="20" customHeight="1">
      <c r="B5" s="1552" t="s">
        <v>9</v>
      </c>
      <c r="C5" s="1553" t="s">
        <v>6</v>
      </c>
      <c r="D5" s="1553" t="s">
        <v>250</v>
      </c>
      <c r="E5" s="1553" t="s">
        <v>251</v>
      </c>
      <c r="F5" s="1553" t="s">
        <v>252</v>
      </c>
      <c r="G5" s="1553" t="s">
        <v>253</v>
      </c>
      <c r="H5" s="1553" t="s">
        <v>6</v>
      </c>
      <c r="I5" s="1553" t="s">
        <v>250</v>
      </c>
      <c r="J5" s="1553" t="s">
        <v>251</v>
      </c>
      <c r="K5" s="1553" t="s">
        <v>252</v>
      </c>
      <c r="L5" s="1553" t="s">
        <v>253</v>
      </c>
      <c r="M5" s="1553" t="s">
        <v>6</v>
      </c>
      <c r="N5" s="1553" t="s">
        <v>250</v>
      </c>
      <c r="O5" s="1553" t="s">
        <v>251</v>
      </c>
      <c r="P5" s="1553" t="s">
        <v>252</v>
      </c>
      <c r="Q5" s="1553" t="s">
        <v>253</v>
      </c>
      <c r="R5" s="44"/>
    </row>
    <row r="6" spans="1:18" ht="20" customHeight="1">
      <c r="B6" s="45" t="s">
        <v>245</v>
      </c>
      <c r="C6" s="46">
        <v>5960</v>
      </c>
      <c r="D6" s="47">
        <v>2089</v>
      </c>
      <c r="E6" s="48">
        <v>387</v>
      </c>
      <c r="F6" s="48">
        <v>1693</v>
      </c>
      <c r="G6" s="46">
        <v>1791</v>
      </c>
      <c r="H6" s="767">
        <v>18132</v>
      </c>
      <c r="I6" s="768">
        <v>4606</v>
      </c>
      <c r="J6" s="768">
        <v>4370</v>
      </c>
      <c r="K6" s="768">
        <v>4560</v>
      </c>
      <c r="L6" s="767">
        <v>4596</v>
      </c>
      <c r="M6" s="767">
        <v>19599</v>
      </c>
      <c r="N6" s="768">
        <v>4217</v>
      </c>
      <c r="O6" s="768">
        <v>5151</v>
      </c>
      <c r="P6" s="768">
        <v>5808</v>
      </c>
      <c r="Q6" s="767">
        <v>4423</v>
      </c>
    </row>
    <row r="7" spans="1:18" ht="20" customHeight="1">
      <c r="B7" s="49" t="s">
        <v>221</v>
      </c>
      <c r="C7" s="50">
        <v>2316</v>
      </c>
      <c r="D7" s="51">
        <v>869</v>
      </c>
      <c r="E7" s="52">
        <v>-618</v>
      </c>
      <c r="F7" s="52">
        <v>819</v>
      </c>
      <c r="G7" s="50">
        <v>1246</v>
      </c>
      <c r="H7" s="769">
        <v>11408</v>
      </c>
      <c r="I7" s="770">
        <v>2952</v>
      </c>
      <c r="J7" s="770">
        <v>3010</v>
      </c>
      <c r="K7" s="770">
        <v>2510</v>
      </c>
      <c r="L7" s="770">
        <v>2936</v>
      </c>
      <c r="M7" s="769">
        <v>13408</v>
      </c>
      <c r="N7" s="770">
        <v>2902</v>
      </c>
      <c r="O7" s="770">
        <v>3726</v>
      </c>
      <c r="P7" s="770">
        <v>3947</v>
      </c>
      <c r="Q7" s="770">
        <v>2833</v>
      </c>
    </row>
    <row r="8" spans="1:18" ht="20" customHeight="1">
      <c r="B8" s="49" t="s">
        <v>237</v>
      </c>
      <c r="C8" s="50">
        <v>829</v>
      </c>
      <c r="D8" s="53">
        <v>475</v>
      </c>
      <c r="E8" s="54">
        <v>96</v>
      </c>
      <c r="F8" s="54">
        <v>269</v>
      </c>
      <c r="G8" s="55">
        <v>-11</v>
      </c>
      <c r="H8" s="769">
        <v>1644</v>
      </c>
      <c r="I8" s="771">
        <v>407</v>
      </c>
      <c r="J8" s="771">
        <v>339</v>
      </c>
      <c r="K8" s="771">
        <v>359</v>
      </c>
      <c r="L8" s="771">
        <v>539</v>
      </c>
      <c r="M8" s="769">
        <v>1174</v>
      </c>
      <c r="N8" s="771">
        <v>235</v>
      </c>
      <c r="O8" s="771">
        <v>217</v>
      </c>
      <c r="P8" s="771">
        <v>373</v>
      </c>
      <c r="Q8" s="771">
        <v>349</v>
      </c>
    </row>
    <row r="9" spans="1:18" ht="20" customHeight="1">
      <c r="B9" s="166" t="s">
        <v>238</v>
      </c>
      <c r="C9" s="50">
        <v>3145</v>
      </c>
      <c r="D9" s="47">
        <v>1344</v>
      </c>
      <c r="E9" s="48">
        <v>-522</v>
      </c>
      <c r="F9" s="48">
        <v>1088</v>
      </c>
      <c r="G9" s="46">
        <v>1235</v>
      </c>
      <c r="H9" s="767">
        <v>13052</v>
      </c>
      <c r="I9" s="768">
        <v>3359</v>
      </c>
      <c r="J9" s="768">
        <v>3349</v>
      </c>
      <c r="K9" s="768">
        <v>2869</v>
      </c>
      <c r="L9" s="767">
        <v>3475</v>
      </c>
      <c r="M9" s="767">
        <v>14582</v>
      </c>
      <c r="N9" s="768">
        <v>3137</v>
      </c>
      <c r="O9" s="768">
        <v>3943</v>
      </c>
      <c r="P9" s="768">
        <v>4320</v>
      </c>
      <c r="Q9" s="767">
        <v>3182</v>
      </c>
    </row>
    <row r="10" spans="1:18" ht="20" customHeight="1">
      <c r="B10" s="49" t="s">
        <v>7</v>
      </c>
      <c r="C10" s="50">
        <v>1044</v>
      </c>
      <c r="D10" s="51">
        <v>321</v>
      </c>
      <c r="E10" s="52">
        <v>680</v>
      </c>
      <c r="F10" s="52">
        <v>-23</v>
      </c>
      <c r="G10" s="50">
        <v>66</v>
      </c>
      <c r="H10" s="769">
        <v>2986</v>
      </c>
      <c r="I10" s="770">
        <v>752</v>
      </c>
      <c r="J10" s="770">
        <v>537</v>
      </c>
      <c r="K10" s="770">
        <v>1153</v>
      </c>
      <c r="L10" s="770">
        <v>544</v>
      </c>
      <c r="M10" s="769">
        <v>3131</v>
      </c>
      <c r="N10" s="770">
        <v>694</v>
      </c>
      <c r="O10" s="770">
        <v>680</v>
      </c>
      <c r="P10" s="770">
        <v>966</v>
      </c>
      <c r="Q10" s="770">
        <v>791</v>
      </c>
    </row>
    <row r="11" spans="1:18" ht="20" customHeight="1">
      <c r="B11" s="49" t="s">
        <v>8</v>
      </c>
      <c r="C11" s="50">
        <v>1771</v>
      </c>
      <c r="D11" s="53">
        <v>424</v>
      </c>
      <c r="E11" s="54">
        <v>229</v>
      </c>
      <c r="F11" s="54">
        <v>628</v>
      </c>
      <c r="G11" s="55">
        <v>490</v>
      </c>
      <c r="H11" s="769">
        <v>2094</v>
      </c>
      <c r="I11" s="771">
        <v>495</v>
      </c>
      <c r="J11" s="771">
        <v>484</v>
      </c>
      <c r="K11" s="771">
        <v>538</v>
      </c>
      <c r="L11" s="771">
        <v>577</v>
      </c>
      <c r="M11" s="769">
        <v>1886</v>
      </c>
      <c r="N11" s="771">
        <v>386</v>
      </c>
      <c r="O11" s="771">
        <v>528</v>
      </c>
      <c r="P11" s="771">
        <v>522</v>
      </c>
      <c r="Q11" s="771">
        <v>450</v>
      </c>
    </row>
    <row r="12" spans="1:18" ht="20" customHeight="1">
      <c r="B12" s="56" t="s">
        <v>243</v>
      </c>
      <c r="C12" s="46">
        <v>6404</v>
      </c>
      <c r="D12" s="47">
        <v>2300</v>
      </c>
      <c r="E12" s="48">
        <v>821</v>
      </c>
      <c r="F12" s="48">
        <v>1459</v>
      </c>
      <c r="G12" s="46">
        <v>1824</v>
      </c>
      <c r="H12" s="767">
        <v>14554</v>
      </c>
      <c r="I12" s="768">
        <v>3413</v>
      </c>
      <c r="J12" s="768">
        <v>3589</v>
      </c>
      <c r="K12" s="768">
        <v>3673</v>
      </c>
      <c r="L12" s="767">
        <v>3879</v>
      </c>
      <c r="M12" s="767">
        <v>15997</v>
      </c>
      <c r="N12" s="768">
        <v>3385</v>
      </c>
      <c r="O12" s="768">
        <v>4179</v>
      </c>
      <c r="P12" s="768">
        <v>4548</v>
      </c>
      <c r="Q12" s="768">
        <v>3885</v>
      </c>
    </row>
    <row r="13" spans="1:18" ht="20" customHeight="1">
      <c r="B13" s="49" t="s">
        <v>221</v>
      </c>
      <c r="C13" s="50">
        <v>2363</v>
      </c>
      <c r="D13" s="51">
        <v>703</v>
      </c>
      <c r="E13" s="52">
        <v>-209</v>
      </c>
      <c r="F13" s="52">
        <v>801</v>
      </c>
      <c r="G13" s="50">
        <v>1068</v>
      </c>
      <c r="H13" s="769">
        <v>7509</v>
      </c>
      <c r="I13" s="770">
        <v>1722</v>
      </c>
      <c r="J13" s="770">
        <v>2022</v>
      </c>
      <c r="K13" s="770">
        <v>1734</v>
      </c>
      <c r="L13" s="770">
        <v>2031</v>
      </c>
      <c r="M13" s="769">
        <v>8547</v>
      </c>
      <c r="N13" s="770">
        <v>1817</v>
      </c>
      <c r="O13" s="770">
        <v>2315</v>
      </c>
      <c r="P13" s="770">
        <v>2439</v>
      </c>
      <c r="Q13" s="770">
        <v>1976</v>
      </c>
    </row>
    <row r="14" spans="1:18" ht="20" customHeight="1">
      <c r="B14" s="49" t="s">
        <v>237</v>
      </c>
      <c r="C14" s="50">
        <v>1778</v>
      </c>
      <c r="D14" s="53">
        <v>913</v>
      </c>
      <c r="E14" s="54">
        <v>326</v>
      </c>
      <c r="F14" s="54">
        <v>285</v>
      </c>
      <c r="G14" s="55">
        <v>254</v>
      </c>
      <c r="H14" s="769">
        <v>2389</v>
      </c>
      <c r="I14" s="770">
        <v>592</v>
      </c>
      <c r="J14" s="770">
        <v>429</v>
      </c>
      <c r="K14" s="770">
        <v>574</v>
      </c>
      <c r="L14" s="770">
        <v>794</v>
      </c>
      <c r="M14" s="769">
        <v>2419</v>
      </c>
      <c r="N14" s="770">
        <v>481</v>
      </c>
      <c r="O14" s="770">
        <v>565</v>
      </c>
      <c r="P14" s="770">
        <v>697</v>
      </c>
      <c r="Q14" s="770">
        <v>676</v>
      </c>
    </row>
    <row r="15" spans="1:18" ht="20" customHeight="1">
      <c r="B15" s="166" t="s">
        <v>238</v>
      </c>
      <c r="C15" s="46">
        <v>4141</v>
      </c>
      <c r="D15" s="47">
        <v>1616</v>
      </c>
      <c r="E15" s="48">
        <v>117</v>
      </c>
      <c r="F15" s="48">
        <v>1086</v>
      </c>
      <c r="G15" s="46">
        <v>1322</v>
      </c>
      <c r="H15" s="767">
        <v>9898</v>
      </c>
      <c r="I15" s="768">
        <v>2314</v>
      </c>
      <c r="J15" s="768">
        <v>2451</v>
      </c>
      <c r="K15" s="768">
        <v>2308</v>
      </c>
      <c r="L15" s="768">
        <v>2825</v>
      </c>
      <c r="M15" s="767">
        <v>10966</v>
      </c>
      <c r="N15" s="768">
        <v>2298</v>
      </c>
      <c r="O15" s="768">
        <v>2880</v>
      </c>
      <c r="P15" s="768">
        <v>3136</v>
      </c>
      <c r="Q15" s="768">
        <v>2652</v>
      </c>
    </row>
    <row r="16" spans="1:18" ht="20" customHeight="1">
      <c r="B16" s="49" t="s">
        <v>7</v>
      </c>
      <c r="C16" s="50">
        <v>1039</v>
      </c>
      <c r="D16" s="51">
        <v>382</v>
      </c>
      <c r="E16" s="52">
        <v>575</v>
      </c>
      <c r="F16" s="52">
        <v>-88</v>
      </c>
      <c r="G16" s="50">
        <v>170</v>
      </c>
      <c r="H16" s="769">
        <v>3003</v>
      </c>
      <c r="I16" s="770">
        <v>756</v>
      </c>
      <c r="J16" s="770">
        <v>715</v>
      </c>
      <c r="K16" s="770">
        <v>952</v>
      </c>
      <c r="L16" s="770">
        <v>580</v>
      </c>
      <c r="M16" s="769">
        <v>3379</v>
      </c>
      <c r="N16" s="770">
        <v>720</v>
      </c>
      <c r="O16" s="770">
        <v>821</v>
      </c>
      <c r="P16" s="770">
        <v>938</v>
      </c>
      <c r="Q16" s="770">
        <v>900</v>
      </c>
    </row>
    <row r="17" spans="2:18" ht="20" customHeight="1">
      <c r="B17" s="949" t="s">
        <v>8</v>
      </c>
      <c r="C17" s="950">
        <v>1224</v>
      </c>
      <c r="D17" s="951">
        <v>302</v>
      </c>
      <c r="E17" s="952">
        <v>129</v>
      </c>
      <c r="F17" s="952">
        <v>461</v>
      </c>
      <c r="G17" s="950">
        <v>332</v>
      </c>
      <c r="H17" s="953">
        <v>1653</v>
      </c>
      <c r="I17" s="954">
        <v>343</v>
      </c>
      <c r="J17" s="954">
        <v>423</v>
      </c>
      <c r="K17" s="954">
        <v>413</v>
      </c>
      <c r="L17" s="954">
        <v>474</v>
      </c>
      <c r="M17" s="953">
        <v>1652</v>
      </c>
      <c r="N17" s="954">
        <v>367</v>
      </c>
      <c r="O17" s="954">
        <v>478</v>
      </c>
      <c r="P17" s="954">
        <v>474</v>
      </c>
      <c r="Q17" s="954">
        <v>333</v>
      </c>
    </row>
    <row r="18" spans="2:18" ht="20" customHeight="1">
      <c r="B18" s="57"/>
      <c r="C18" s="57"/>
      <c r="D18" s="57"/>
      <c r="E18" s="57"/>
      <c r="F18" s="57"/>
      <c r="G18" s="57"/>
      <c r="H18" s="57"/>
      <c r="I18" s="57"/>
      <c r="J18" s="57"/>
      <c r="K18" s="57"/>
      <c r="L18" s="57"/>
      <c r="M18" s="57"/>
      <c r="N18" s="57"/>
      <c r="O18" s="57"/>
      <c r="P18" s="57"/>
      <c r="Q18" s="57"/>
      <c r="R18" s="57"/>
    </row>
    <row r="19" spans="2:18" ht="20" customHeight="1">
      <c r="B19" s="1570" t="s">
        <v>244</v>
      </c>
      <c r="C19" s="1570"/>
      <c r="D19" s="1570"/>
      <c r="E19" s="1570"/>
      <c r="F19" s="1570"/>
      <c r="G19" s="1570"/>
      <c r="H19" s="15"/>
      <c r="I19" s="15"/>
      <c r="J19" s="15"/>
      <c r="K19" s="15"/>
      <c r="L19" s="15"/>
      <c r="M19" s="15"/>
      <c r="N19" s="15"/>
      <c r="O19" s="15"/>
      <c r="P19" s="15"/>
      <c r="Q19" s="15"/>
      <c r="R19" s="15"/>
    </row>
    <row r="20" spans="2:18" ht="20" customHeight="1">
      <c r="B20" s="57"/>
      <c r="C20" s="57"/>
      <c r="D20" s="57"/>
      <c r="E20" s="57"/>
      <c r="F20" s="57"/>
      <c r="G20" s="57"/>
      <c r="H20" s="57"/>
      <c r="I20" s="57"/>
      <c r="J20" s="57"/>
      <c r="K20" s="57"/>
      <c r="L20" s="57"/>
      <c r="M20" s="57"/>
      <c r="N20" s="57"/>
      <c r="O20" s="57"/>
      <c r="P20" s="57"/>
      <c r="Q20" s="57"/>
      <c r="R20" s="57"/>
    </row>
    <row r="30" spans="2:18" ht="16.5" customHeight="1"/>
    <row r="32" spans="2:18" ht="16">
      <c r="B32" s="1563"/>
      <c r="C32" s="1563"/>
      <c r="D32" s="1563"/>
      <c r="E32" s="1563"/>
      <c r="F32" s="1563"/>
      <c r="G32" s="1563"/>
      <c r="H32" s="1563"/>
      <c r="I32" s="1563"/>
      <c r="J32" s="1563"/>
      <c r="K32" s="1563"/>
      <c r="L32" s="1563"/>
      <c r="M32" s="1563"/>
      <c r="N32" s="1563"/>
      <c r="O32" s="1563"/>
      <c r="P32" s="1563"/>
      <c r="Q32" s="1563"/>
      <c r="R32" s="1563"/>
    </row>
    <row r="33" spans="2:18" ht="16">
      <c r="B33" s="7"/>
      <c r="C33" s="7"/>
      <c r="D33" s="7"/>
      <c r="E33" s="7"/>
      <c r="F33" s="7"/>
      <c r="G33" s="7"/>
      <c r="H33" s="7"/>
      <c r="I33" s="7"/>
      <c r="J33" s="7"/>
      <c r="K33" s="7"/>
      <c r="L33" s="7"/>
      <c r="M33" s="7"/>
      <c r="N33" s="7"/>
      <c r="O33" s="7"/>
      <c r="P33" s="7"/>
      <c r="Q33" s="7"/>
      <c r="R33" s="7"/>
    </row>
    <row r="38" spans="2:18" ht="32" customHeight="1"/>
    <row r="39" spans="2:18" ht="32" customHeight="1"/>
  </sheetData>
  <mergeCells count="5">
    <mergeCell ref="D4:G4"/>
    <mergeCell ref="I4:L4"/>
    <mergeCell ref="N4:Q4"/>
    <mergeCell ref="B19:G19"/>
    <mergeCell ref="B32:R32"/>
  </mergeCells>
  <hyperlinks>
    <hyperlink ref="A2" location="Summary!A1" display=" " xr:uid="{7183D3C2-AF24-457C-BFCB-8504655FED91}"/>
  </hyperlinks>
  <pageMargins left="0.31496062992125984" right="0.19685039370078741" top="0.98425196850393704" bottom="0.98425196850393704" header="0.51181102362204722" footer="0.51181102362204722"/>
  <pageSetup paperSize="9" scale="59" orientation="landscape" r:id="rId1"/>
  <headerFooter>
    <oddHeader>&amp;L&amp;A</oddHeader>
    <oddFooter>&amp;L&amp;1#&amp;"Calibri"&amp;10&amp;K000000TOTAL Classification: Restricted Distribution TOTAL - All rights reserved</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5B7E5-70DC-46C0-8983-EFB01BC3532D}">
  <sheetPr>
    <tabColor rgb="FF32C8C8"/>
    <pageSetUpPr fitToPage="1"/>
  </sheetPr>
  <dimension ref="A2:L10"/>
  <sheetViews>
    <sheetView showGridLines="0" zoomScaleNormal="100" zoomScaleSheetLayoutView="100" workbookViewId="0"/>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6384" width="10.83203125" style="366"/>
  </cols>
  <sheetData>
    <row r="2" spans="1:12" ht="20" customHeight="1">
      <c r="A2" s="21" t="s">
        <v>14</v>
      </c>
      <c r="B2" s="447" t="s">
        <v>451</v>
      </c>
      <c r="C2" s="447"/>
      <c r="D2" s="447"/>
      <c r="E2" s="447"/>
      <c r="F2" s="447"/>
      <c r="G2" s="447"/>
      <c r="H2" s="447"/>
      <c r="I2" s="447"/>
      <c r="J2" s="447"/>
      <c r="K2" s="447"/>
      <c r="L2" s="447"/>
    </row>
    <row r="4" spans="1:12" ht="20" customHeight="1">
      <c r="B4" s="1082"/>
      <c r="C4" s="1084" t="s">
        <v>428</v>
      </c>
      <c r="D4" s="1083" t="s">
        <v>429</v>
      </c>
      <c r="E4" s="1083">
        <v>2018</v>
      </c>
      <c r="F4" s="1083">
        <v>2017</v>
      </c>
      <c r="G4" s="1083">
        <v>2016</v>
      </c>
      <c r="H4" s="364"/>
      <c r="I4" s="364"/>
    </row>
    <row r="5" spans="1:12" ht="20" customHeight="1">
      <c r="B5" s="38" t="s">
        <v>444</v>
      </c>
      <c r="C5" s="448">
        <v>43</v>
      </c>
      <c r="D5" s="374">
        <v>44</v>
      </c>
      <c r="E5" s="449">
        <v>16</v>
      </c>
      <c r="F5" s="450">
        <v>28</v>
      </c>
      <c r="G5" s="164">
        <v>31</v>
      </c>
    </row>
    <row r="6" spans="1:12" ht="20" customHeight="1">
      <c r="B6" s="1099" t="s">
        <v>445</v>
      </c>
      <c r="C6" s="1100">
        <v>1052</v>
      </c>
      <c r="D6" s="1101">
        <v>1009</v>
      </c>
      <c r="E6" s="1102">
        <v>748</v>
      </c>
      <c r="F6" s="1103">
        <v>1247</v>
      </c>
      <c r="G6" s="1104">
        <v>1350</v>
      </c>
    </row>
    <row r="7" spans="1:12" ht="20" customHeight="1">
      <c r="B7" s="1085" t="s">
        <v>995</v>
      </c>
      <c r="C7" s="1086">
        <v>226</v>
      </c>
      <c r="D7" s="1087">
        <v>219</v>
      </c>
      <c r="E7" s="1087">
        <v>141</v>
      </c>
      <c r="F7" s="1087">
        <v>244</v>
      </c>
      <c r="G7" s="1087">
        <v>265</v>
      </c>
    </row>
    <row r="10" spans="1:12" ht="20" customHeight="1">
      <c r="F10" s="248"/>
    </row>
  </sheetData>
  <hyperlinks>
    <hyperlink ref="A2" location="Summary!A1" display=" " xr:uid="{723BBECC-E9A0-489B-B273-8F3761B5F601}"/>
  </hyperlinks>
  <pageMargins left="0.74803149606299213" right="0.74803149606299213" top="0.98425196850393704" bottom="0.98425196850393704" header="0.51181102362204722" footer="0.51181102362204722"/>
  <pageSetup paperSize="9" orientation="landscape" horizontalDpi="4294967292" verticalDpi="4294967292" r:id="rId1"/>
  <headerFooter>
    <oddFooter>&amp;L&amp;1#&amp;"Calibri"&amp;10&amp;K000000TOTAL Classification: Restricted Distribution TOTAL - All rights reserved</oddFooter>
  </headerFooter>
  <ignoredErrors>
    <ignoredError sqref="C4:D4" numberStoredAsText="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CB59F-2601-4FAA-8D59-A2F063685394}">
  <sheetPr>
    <tabColor rgb="FF32C8C8"/>
    <pageSetUpPr fitToPage="1"/>
  </sheetPr>
  <dimension ref="A2:K53"/>
  <sheetViews>
    <sheetView showGridLines="0" zoomScaleNormal="100" zoomScaleSheetLayoutView="100" workbookViewId="0">
      <pane ySplit="4" topLeftCell="A7" activePane="bottomLeft" state="frozen"/>
      <selection activeCell="B47" sqref="B47"/>
      <selection pane="bottomLeft"/>
    </sheetView>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6384" width="10.83203125" style="366"/>
  </cols>
  <sheetData>
    <row r="2" spans="1:11" ht="20" customHeight="1">
      <c r="A2" s="21" t="s">
        <v>14</v>
      </c>
      <c r="B2" s="1574" t="s">
        <v>452</v>
      </c>
      <c r="C2" s="1574"/>
      <c r="D2" s="1574"/>
      <c r="E2" s="1574"/>
      <c r="F2" s="1574"/>
      <c r="G2" s="1574"/>
    </row>
    <row r="4" spans="1:11" ht="20" customHeight="1">
      <c r="B4" s="1129" t="s">
        <v>453</v>
      </c>
      <c r="C4" s="1108">
        <v>2020</v>
      </c>
      <c r="D4" s="1098">
        <v>2019</v>
      </c>
      <c r="E4" s="1098">
        <v>2018</v>
      </c>
      <c r="F4" s="1098">
        <v>2017</v>
      </c>
      <c r="G4" s="1098">
        <v>2016</v>
      </c>
      <c r="H4" s="364"/>
      <c r="I4" s="364"/>
    </row>
    <row r="5" spans="1:11" ht="20" customHeight="1">
      <c r="B5" s="1130" t="s">
        <v>454</v>
      </c>
      <c r="C5" s="1131">
        <v>1039</v>
      </c>
      <c r="D5" s="1132">
        <v>1023</v>
      </c>
      <c r="E5" s="1132">
        <v>909</v>
      </c>
      <c r="F5" s="1132">
        <v>761</v>
      </c>
      <c r="G5" s="1132">
        <v>757</v>
      </c>
    </row>
    <row r="6" spans="1:11" ht="20" customHeight="1">
      <c r="B6" s="38" t="s">
        <v>455</v>
      </c>
      <c r="C6" s="397">
        <v>36</v>
      </c>
      <c r="D6" s="449">
        <v>56</v>
      </c>
      <c r="E6" s="449">
        <v>42</v>
      </c>
      <c r="F6" s="450" t="s">
        <v>10</v>
      </c>
      <c r="G6" s="164" t="s">
        <v>10</v>
      </c>
    </row>
    <row r="7" spans="1:11" ht="20" customHeight="1">
      <c r="B7" s="38" t="s">
        <v>456</v>
      </c>
      <c r="C7" s="397">
        <v>16</v>
      </c>
      <c r="D7" s="449" t="s">
        <v>457</v>
      </c>
      <c r="E7" s="449" t="s">
        <v>457</v>
      </c>
      <c r="F7" s="450" t="s">
        <v>10</v>
      </c>
      <c r="G7" s="164" t="s">
        <v>10</v>
      </c>
    </row>
    <row r="8" spans="1:11" ht="20" customHeight="1">
      <c r="B8" s="38" t="s">
        <v>458</v>
      </c>
      <c r="C8" s="397">
        <v>76</v>
      </c>
      <c r="D8" s="449">
        <v>74</v>
      </c>
      <c r="E8" s="449">
        <v>70</v>
      </c>
      <c r="F8" s="450">
        <v>42</v>
      </c>
      <c r="G8" s="164">
        <v>4</v>
      </c>
    </row>
    <row r="9" spans="1:11" ht="20" customHeight="1">
      <c r="B9" s="38" t="s">
        <v>459</v>
      </c>
      <c r="C9" s="397">
        <v>217</v>
      </c>
      <c r="D9" s="449">
        <v>204</v>
      </c>
      <c r="E9" s="449">
        <v>211</v>
      </c>
      <c r="F9" s="450">
        <v>239</v>
      </c>
      <c r="G9" s="164">
        <v>235</v>
      </c>
    </row>
    <row r="10" spans="1:11" ht="20" customHeight="1">
      <c r="B10" s="8" t="s">
        <v>460</v>
      </c>
      <c r="C10" s="397">
        <v>15</v>
      </c>
      <c r="D10" s="449">
        <v>16</v>
      </c>
      <c r="E10" s="449">
        <v>18</v>
      </c>
      <c r="F10" s="450">
        <v>20</v>
      </c>
      <c r="G10" s="164">
        <v>25</v>
      </c>
      <c r="H10" s="364"/>
      <c r="I10" s="364"/>
      <c r="J10" s="364"/>
      <c r="K10" s="364"/>
    </row>
    <row r="11" spans="1:11" ht="20" customHeight="1">
      <c r="B11" s="38" t="s">
        <v>414</v>
      </c>
      <c r="C11" s="397">
        <v>201</v>
      </c>
      <c r="D11" s="449">
        <v>189</v>
      </c>
      <c r="E11" s="449">
        <v>179</v>
      </c>
      <c r="F11" s="450">
        <v>142</v>
      </c>
      <c r="G11" s="164">
        <v>158</v>
      </c>
    </row>
    <row r="12" spans="1:11" ht="20" customHeight="1">
      <c r="B12" s="177" t="s">
        <v>461</v>
      </c>
      <c r="C12" s="399">
        <v>478</v>
      </c>
      <c r="D12" s="248">
        <v>484</v>
      </c>
      <c r="E12" s="248">
        <v>389</v>
      </c>
      <c r="F12" s="216">
        <v>318</v>
      </c>
      <c r="G12" s="217">
        <v>335</v>
      </c>
    </row>
    <row r="13" spans="1:11" ht="20" customHeight="1">
      <c r="B13" s="1137" t="s">
        <v>462</v>
      </c>
      <c r="C13" s="1138">
        <v>629</v>
      </c>
      <c r="D13" s="1139">
        <v>705</v>
      </c>
      <c r="E13" s="1139">
        <v>670</v>
      </c>
      <c r="F13" s="1139">
        <v>654</v>
      </c>
      <c r="G13" s="1139">
        <v>634</v>
      </c>
    </row>
    <row r="14" spans="1:11" ht="20" customHeight="1">
      <c r="B14" s="38" t="s">
        <v>463</v>
      </c>
      <c r="C14" s="397">
        <v>212</v>
      </c>
      <c r="D14" s="449">
        <v>232</v>
      </c>
      <c r="E14" s="449">
        <v>211</v>
      </c>
      <c r="F14" s="38">
        <v>229</v>
      </c>
      <c r="G14" s="38">
        <v>243</v>
      </c>
    </row>
    <row r="15" spans="1:11" ht="20" customHeight="1">
      <c r="B15" s="38" t="s">
        <v>464</v>
      </c>
      <c r="C15" s="397">
        <v>117</v>
      </c>
      <c r="D15" s="449">
        <v>134</v>
      </c>
      <c r="E15" s="449">
        <v>136</v>
      </c>
      <c r="F15" s="38">
        <v>104</v>
      </c>
      <c r="G15" s="38">
        <v>90</v>
      </c>
    </row>
    <row r="16" spans="1:11" ht="20" customHeight="1">
      <c r="B16" s="38" t="s">
        <v>465</v>
      </c>
      <c r="C16" s="397">
        <v>27</v>
      </c>
      <c r="D16" s="449">
        <v>33</v>
      </c>
      <c r="E16" s="449">
        <v>39</v>
      </c>
      <c r="F16" s="38">
        <v>54</v>
      </c>
      <c r="G16" s="38">
        <v>58</v>
      </c>
    </row>
    <row r="17" spans="2:7" ht="20" customHeight="1">
      <c r="B17" s="177" t="s">
        <v>466</v>
      </c>
      <c r="C17" s="399">
        <v>273</v>
      </c>
      <c r="D17" s="248">
        <v>306</v>
      </c>
      <c r="E17" s="248">
        <v>284</v>
      </c>
      <c r="F17" s="177">
        <v>267</v>
      </c>
      <c r="G17" s="177">
        <v>243</v>
      </c>
    </row>
    <row r="18" spans="2:7" ht="20" customHeight="1">
      <c r="B18" s="1137" t="s">
        <v>467</v>
      </c>
      <c r="C18" s="1138">
        <v>624</v>
      </c>
      <c r="D18" s="1139">
        <v>702</v>
      </c>
      <c r="E18" s="1139">
        <v>666</v>
      </c>
      <c r="F18" s="1139">
        <v>559</v>
      </c>
      <c r="G18" s="1139">
        <v>517</v>
      </c>
    </row>
    <row r="19" spans="2:7" ht="20" customHeight="1">
      <c r="B19" s="38" t="s">
        <v>468</v>
      </c>
      <c r="C19" s="397">
        <v>45</v>
      </c>
      <c r="D19" s="449">
        <v>59</v>
      </c>
      <c r="E19" s="449">
        <v>47</v>
      </c>
      <c r="F19" s="450">
        <v>15</v>
      </c>
      <c r="G19" s="164">
        <v>23</v>
      </c>
    </row>
    <row r="20" spans="2:7" ht="20" customHeight="1">
      <c r="B20" s="38" t="s">
        <v>469</v>
      </c>
      <c r="C20" s="397">
        <v>270</v>
      </c>
      <c r="D20" s="449">
        <v>295</v>
      </c>
      <c r="E20" s="449">
        <v>288</v>
      </c>
      <c r="F20" s="450">
        <v>290</v>
      </c>
      <c r="G20" s="164">
        <v>291</v>
      </c>
    </row>
    <row r="21" spans="2:7" ht="20" customHeight="1">
      <c r="B21" s="38" t="s">
        <v>470</v>
      </c>
      <c r="C21" s="397">
        <v>24</v>
      </c>
      <c r="D21" s="449">
        <v>20</v>
      </c>
      <c r="E21" s="449">
        <v>19</v>
      </c>
      <c r="F21" s="450">
        <v>16</v>
      </c>
      <c r="G21" s="164">
        <v>18</v>
      </c>
    </row>
    <row r="22" spans="2:7" ht="20" customHeight="1">
      <c r="B22" s="38" t="s">
        <v>471</v>
      </c>
      <c r="C22" s="397">
        <v>43</v>
      </c>
      <c r="D22" s="449">
        <v>80</v>
      </c>
      <c r="E22" s="449">
        <v>63</v>
      </c>
      <c r="F22" s="450">
        <v>31</v>
      </c>
      <c r="G22" s="164">
        <v>14</v>
      </c>
    </row>
    <row r="23" spans="2:7" ht="20" customHeight="1">
      <c r="B23" s="38" t="s">
        <v>472</v>
      </c>
      <c r="C23" s="397">
        <v>39</v>
      </c>
      <c r="D23" s="449">
        <v>38</v>
      </c>
      <c r="E23" s="449">
        <v>38</v>
      </c>
      <c r="F23" s="450">
        <v>37</v>
      </c>
      <c r="G23" s="164">
        <v>37</v>
      </c>
    </row>
    <row r="24" spans="2:7" ht="20" customHeight="1">
      <c r="B24" s="177" t="s">
        <v>473</v>
      </c>
      <c r="C24" s="399">
        <v>203</v>
      </c>
      <c r="D24" s="248">
        <v>210</v>
      </c>
      <c r="E24" s="248">
        <v>211</v>
      </c>
      <c r="F24" s="177">
        <v>170</v>
      </c>
      <c r="G24" s="177">
        <v>134</v>
      </c>
    </row>
    <row r="25" spans="2:7" ht="20" customHeight="1">
      <c r="B25" s="1137" t="s">
        <v>474</v>
      </c>
      <c r="C25" s="1138">
        <v>353</v>
      </c>
      <c r="D25" s="1139">
        <v>365</v>
      </c>
      <c r="E25" s="1139">
        <v>389</v>
      </c>
      <c r="F25" s="1139">
        <v>348</v>
      </c>
      <c r="G25" s="1139">
        <v>279</v>
      </c>
    </row>
    <row r="26" spans="2:7" ht="20" customHeight="1">
      <c r="B26" s="38" t="s">
        <v>475</v>
      </c>
      <c r="C26" s="397">
        <v>84</v>
      </c>
      <c r="D26" s="449">
        <v>86</v>
      </c>
      <c r="E26" s="449">
        <v>79</v>
      </c>
      <c r="F26" s="450">
        <v>76</v>
      </c>
      <c r="G26" s="164">
        <v>78</v>
      </c>
    </row>
    <row r="27" spans="2:7" ht="20" customHeight="1">
      <c r="B27" s="38" t="s">
        <v>476</v>
      </c>
      <c r="C27" s="397">
        <v>45</v>
      </c>
      <c r="D27" s="449">
        <v>39</v>
      </c>
      <c r="E27" s="449">
        <v>42</v>
      </c>
      <c r="F27" s="450">
        <v>46</v>
      </c>
      <c r="G27" s="164">
        <v>34</v>
      </c>
    </row>
    <row r="28" spans="2:7" ht="20" customHeight="1">
      <c r="B28" s="38" t="s">
        <v>477</v>
      </c>
      <c r="C28" s="397">
        <v>35</v>
      </c>
      <c r="D28" s="449">
        <v>16</v>
      </c>
      <c r="E28" s="449">
        <v>19</v>
      </c>
      <c r="F28" s="450" t="s">
        <v>457</v>
      </c>
      <c r="G28" s="164" t="s">
        <v>10</v>
      </c>
    </row>
    <row r="29" spans="2:7" ht="20" customHeight="1">
      <c r="B29" s="455" t="s">
        <v>478</v>
      </c>
      <c r="C29" s="397">
        <v>81</v>
      </c>
      <c r="D29" s="449">
        <v>98</v>
      </c>
      <c r="E29" s="449">
        <v>95</v>
      </c>
      <c r="F29" s="450">
        <v>59</v>
      </c>
      <c r="G29" s="164">
        <v>34</v>
      </c>
    </row>
    <row r="30" spans="2:7" ht="20" customHeight="1">
      <c r="B30" s="455" t="s">
        <v>479</v>
      </c>
      <c r="C30" s="397" t="s">
        <v>10</v>
      </c>
      <c r="D30" s="449" t="s">
        <v>457</v>
      </c>
      <c r="E30" s="449">
        <v>1</v>
      </c>
      <c r="F30" s="450" t="s">
        <v>457</v>
      </c>
      <c r="G30" s="164" t="s">
        <v>10</v>
      </c>
    </row>
    <row r="31" spans="2:7" ht="20" customHeight="1">
      <c r="B31" s="97" t="s">
        <v>480</v>
      </c>
      <c r="C31" s="456">
        <v>101</v>
      </c>
      <c r="D31" s="314">
        <v>111</v>
      </c>
      <c r="E31" s="314">
        <v>119</v>
      </c>
      <c r="F31" s="179">
        <v>123</v>
      </c>
      <c r="G31" s="180">
        <v>86</v>
      </c>
    </row>
    <row r="32" spans="2:7" ht="20" customHeight="1">
      <c r="B32" s="177" t="s">
        <v>481</v>
      </c>
      <c r="C32" s="399">
        <v>7</v>
      </c>
      <c r="D32" s="248">
        <v>15</v>
      </c>
      <c r="E32" s="248">
        <v>34</v>
      </c>
      <c r="F32" s="216">
        <v>44</v>
      </c>
      <c r="G32" s="217">
        <v>47</v>
      </c>
    </row>
    <row r="33" spans="2:9" ht="20" customHeight="1">
      <c r="B33" s="1137" t="s">
        <v>482</v>
      </c>
      <c r="C33" s="1138">
        <v>226</v>
      </c>
      <c r="D33" s="1139">
        <v>219</v>
      </c>
      <c r="E33" s="1139">
        <v>141</v>
      </c>
      <c r="F33" s="1139">
        <v>244</v>
      </c>
      <c r="G33" s="1139">
        <v>265</v>
      </c>
    </row>
    <row r="34" spans="2:9" ht="20" customHeight="1">
      <c r="B34" s="1133" t="s">
        <v>483</v>
      </c>
      <c r="C34" s="1134">
        <v>118</v>
      </c>
      <c r="D34" s="1135">
        <v>106</v>
      </c>
      <c r="E34" s="1135">
        <v>34</v>
      </c>
      <c r="F34" s="1135">
        <v>19</v>
      </c>
      <c r="G34" s="1136">
        <v>16</v>
      </c>
    </row>
    <row r="35" spans="2:9" ht="20" customHeight="1">
      <c r="B35" s="38" t="s">
        <v>484</v>
      </c>
      <c r="C35" s="397">
        <v>15</v>
      </c>
      <c r="D35" s="449">
        <v>21</v>
      </c>
      <c r="E35" s="449">
        <v>19</v>
      </c>
      <c r="F35" s="450">
        <v>21</v>
      </c>
      <c r="G35" s="164">
        <v>18</v>
      </c>
    </row>
    <row r="36" spans="2:9" ht="20" customHeight="1">
      <c r="B36" s="38" t="s">
        <v>485</v>
      </c>
      <c r="C36" s="397">
        <v>23</v>
      </c>
      <c r="D36" s="449">
        <v>19</v>
      </c>
      <c r="E36" s="449">
        <v>16</v>
      </c>
      <c r="F36" s="450">
        <v>15</v>
      </c>
      <c r="G36" s="164">
        <v>10</v>
      </c>
    </row>
    <row r="37" spans="2:9" ht="20" customHeight="1">
      <c r="B37" s="38" t="s">
        <v>486</v>
      </c>
      <c r="C37" s="397">
        <v>2</v>
      </c>
      <c r="D37" s="449">
        <v>2</v>
      </c>
      <c r="E37" s="449">
        <v>3</v>
      </c>
      <c r="F37" s="450">
        <v>112</v>
      </c>
      <c r="G37" s="164">
        <v>140</v>
      </c>
      <c r="I37" s="366" t="s">
        <v>487</v>
      </c>
    </row>
    <row r="38" spans="2:9" ht="20" customHeight="1">
      <c r="B38" s="38" t="s">
        <v>488</v>
      </c>
      <c r="C38" s="397">
        <v>16</v>
      </c>
      <c r="D38" s="449">
        <v>16</v>
      </c>
      <c r="E38" s="449">
        <v>17</v>
      </c>
      <c r="F38" s="450">
        <v>19</v>
      </c>
      <c r="G38" s="164">
        <v>21</v>
      </c>
    </row>
    <row r="39" spans="2:9" ht="20" customHeight="1">
      <c r="B39" s="177" t="s">
        <v>489</v>
      </c>
      <c r="C39" s="399">
        <v>52</v>
      </c>
      <c r="D39" s="248">
        <v>55</v>
      </c>
      <c r="E39" s="248">
        <v>52</v>
      </c>
      <c r="F39" s="216">
        <v>58</v>
      </c>
      <c r="G39" s="217">
        <v>60</v>
      </c>
    </row>
    <row r="40" spans="2:9" ht="20" customHeight="1">
      <c r="B40" s="1141" t="s">
        <v>490</v>
      </c>
      <c r="C40" s="1142">
        <v>2871</v>
      </c>
      <c r="D40" s="1143">
        <v>3014</v>
      </c>
      <c r="E40" s="1143">
        <v>2775</v>
      </c>
      <c r="F40" s="1143">
        <v>2566</v>
      </c>
      <c r="G40" s="1143">
        <v>2452</v>
      </c>
    </row>
    <row r="41" spans="2:9" ht="20" customHeight="1">
      <c r="B41" s="457" t="s">
        <v>491</v>
      </c>
      <c r="C41" s="458">
        <v>712</v>
      </c>
      <c r="D41" s="459">
        <v>731</v>
      </c>
      <c r="E41" s="459">
        <v>671</v>
      </c>
      <c r="F41" s="459">
        <v>639</v>
      </c>
      <c r="G41" s="459">
        <v>600</v>
      </c>
    </row>
    <row r="42" spans="2:9" ht="20" customHeight="1">
      <c r="B42" s="460" t="s">
        <v>463</v>
      </c>
      <c r="C42" s="461">
        <v>23</v>
      </c>
      <c r="D42" s="462">
        <v>22</v>
      </c>
      <c r="E42" s="462">
        <v>20</v>
      </c>
      <c r="F42" s="463">
        <v>20</v>
      </c>
      <c r="G42" s="464">
        <v>5</v>
      </c>
    </row>
    <row r="43" spans="2:9" ht="20" customHeight="1">
      <c r="B43" s="38" t="s">
        <v>469</v>
      </c>
      <c r="C43" s="397">
        <v>29</v>
      </c>
      <c r="D43" s="449">
        <v>32</v>
      </c>
      <c r="E43" s="449">
        <v>49</v>
      </c>
      <c r="F43" s="450">
        <v>125</v>
      </c>
      <c r="G43" s="164">
        <v>123</v>
      </c>
    </row>
    <row r="44" spans="2:9" ht="20" customHeight="1">
      <c r="B44" s="38" t="s">
        <v>472</v>
      </c>
      <c r="C44" s="397">
        <v>38</v>
      </c>
      <c r="D44" s="449">
        <v>37</v>
      </c>
      <c r="E44" s="449">
        <v>37</v>
      </c>
      <c r="F44" s="450">
        <v>35</v>
      </c>
      <c r="G44" s="164">
        <v>36</v>
      </c>
    </row>
    <row r="45" spans="2:9" ht="20" customHeight="1">
      <c r="B45" s="38" t="s">
        <v>473</v>
      </c>
      <c r="C45" s="397">
        <v>148</v>
      </c>
      <c r="D45" s="449">
        <v>155</v>
      </c>
      <c r="E45" s="449">
        <v>157</v>
      </c>
      <c r="F45" s="450">
        <v>114</v>
      </c>
      <c r="G45" s="164">
        <v>76</v>
      </c>
    </row>
    <row r="46" spans="2:9" ht="20" customHeight="1">
      <c r="B46" s="38" t="s">
        <v>461</v>
      </c>
      <c r="C46" s="397">
        <v>473</v>
      </c>
      <c r="D46" s="449">
        <v>479</v>
      </c>
      <c r="E46" s="449">
        <v>385</v>
      </c>
      <c r="F46" s="450">
        <v>313</v>
      </c>
      <c r="G46" s="164">
        <v>327</v>
      </c>
    </row>
    <row r="47" spans="2:9" ht="20" customHeight="1">
      <c r="B47" s="1092" t="s">
        <v>481</v>
      </c>
      <c r="C47" s="1144">
        <v>1</v>
      </c>
      <c r="D47" s="1095">
        <v>6</v>
      </c>
      <c r="E47" s="1095">
        <v>23</v>
      </c>
      <c r="F47" s="1096">
        <v>32</v>
      </c>
      <c r="G47" s="1097">
        <v>33</v>
      </c>
    </row>
    <row r="49" spans="2:7" ht="20" customHeight="1">
      <c r="B49" s="1605" t="s">
        <v>492</v>
      </c>
      <c r="C49" s="1605"/>
      <c r="D49" s="1605"/>
      <c r="E49" s="1605"/>
      <c r="F49" s="1605"/>
      <c r="G49" s="1605"/>
    </row>
    <row r="50" spans="2:7" ht="20" customHeight="1">
      <c r="B50" s="1605" t="s">
        <v>493</v>
      </c>
      <c r="C50" s="1605"/>
      <c r="D50" s="1605"/>
      <c r="E50" s="1605"/>
      <c r="F50" s="1605"/>
      <c r="G50" s="1605"/>
    </row>
    <row r="51" spans="2:7" ht="20" customHeight="1">
      <c r="B51" s="1606"/>
      <c r="C51" s="1606"/>
      <c r="D51" s="1606"/>
      <c r="E51" s="1606"/>
      <c r="F51" s="1606"/>
      <c r="G51" s="1606"/>
    </row>
    <row r="52" spans="2:7" ht="20" customHeight="1">
      <c r="B52" s="465"/>
      <c r="C52" s="465"/>
      <c r="D52" s="22"/>
      <c r="E52" s="22"/>
      <c r="F52" s="22"/>
    </row>
    <row r="53" spans="2:7" ht="20" customHeight="1">
      <c r="B53" s="366" t="s">
        <v>494</v>
      </c>
    </row>
  </sheetData>
  <mergeCells count="4">
    <mergeCell ref="B2:G2"/>
    <mergeCell ref="B49:G49"/>
    <mergeCell ref="B50:G50"/>
    <mergeCell ref="B51:G51"/>
  </mergeCells>
  <hyperlinks>
    <hyperlink ref="A2" location="Summary!A1" display=" " xr:uid="{DDE8B370-EF41-4EEC-86CA-12189F7376F7}"/>
  </hyperlinks>
  <pageMargins left="0.74803149606299213" right="0.74803149606299213" top="0.98425196850393704" bottom="0.98425196850393704" header="0.51181102362204722" footer="0.51181102362204722"/>
  <pageSetup paperSize="9" scale="6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5401-3BC2-4524-A4B7-680115F56647}">
  <sheetPr>
    <tabColor rgb="FF32C8C8"/>
    <pageSetUpPr fitToPage="1"/>
  </sheetPr>
  <dimension ref="A2:K48"/>
  <sheetViews>
    <sheetView showGridLines="0" zoomScaleNormal="100" zoomScaleSheetLayoutView="100" workbookViewId="0">
      <pane ySplit="4" topLeftCell="A5" activePane="bottomLeft" state="frozen"/>
      <selection activeCell="B47" sqref="B47"/>
      <selection pane="bottomLeft"/>
    </sheetView>
  </sheetViews>
  <sheetFormatPr baseColWidth="10" defaultColWidth="10.83203125" defaultRowHeight="20" customHeight="1"/>
  <cols>
    <col min="1" max="1" width="5.5" style="366" customWidth="1"/>
    <col min="2" max="2" width="45.83203125" style="366" customWidth="1"/>
    <col min="3" max="3" width="12" style="202" customWidth="1"/>
    <col min="4" max="6" width="12" style="366" customWidth="1"/>
    <col min="7" max="7" width="12" style="202" customWidth="1"/>
    <col min="8" max="8" width="5.5" style="366" customWidth="1"/>
    <col min="9" max="16384" width="10.83203125" style="366"/>
  </cols>
  <sheetData>
    <row r="2" spans="1:11" ht="20" customHeight="1">
      <c r="A2" s="21" t="s">
        <v>14</v>
      </c>
      <c r="B2" s="1574" t="s">
        <v>495</v>
      </c>
      <c r="C2" s="1574"/>
      <c r="D2" s="1574"/>
      <c r="E2" s="1574"/>
      <c r="F2" s="1574"/>
      <c r="G2" s="1574"/>
    </row>
    <row r="4" spans="1:11" ht="20" customHeight="1">
      <c r="B4" s="454" t="s">
        <v>496</v>
      </c>
      <c r="C4" s="1128">
        <v>2020</v>
      </c>
      <c r="D4" s="451">
        <v>2019</v>
      </c>
      <c r="E4" s="451">
        <v>2018</v>
      </c>
      <c r="F4" s="451">
        <v>2017</v>
      </c>
      <c r="G4" s="466">
        <v>2016</v>
      </c>
      <c r="H4" s="364"/>
      <c r="I4" s="364"/>
    </row>
    <row r="5" spans="1:11" ht="20" customHeight="1">
      <c r="B5" s="1145" t="s">
        <v>454</v>
      </c>
      <c r="C5" s="1146">
        <v>380</v>
      </c>
      <c r="D5" s="1147">
        <v>354</v>
      </c>
      <c r="E5" s="1147">
        <v>334</v>
      </c>
      <c r="F5" s="1147">
        <v>265</v>
      </c>
      <c r="G5" s="1148">
        <v>249</v>
      </c>
    </row>
    <row r="6" spans="1:11" ht="20" customHeight="1">
      <c r="B6" s="38" t="s">
        <v>455</v>
      </c>
      <c r="C6" s="397">
        <v>26</v>
      </c>
      <c r="D6" s="449">
        <v>34</v>
      </c>
      <c r="E6" s="449">
        <v>25</v>
      </c>
      <c r="F6" s="450" t="s">
        <v>10</v>
      </c>
      <c r="G6" s="164" t="s">
        <v>10</v>
      </c>
    </row>
    <row r="7" spans="1:11" ht="20" customHeight="1">
      <c r="B7" s="38" t="s">
        <v>456</v>
      </c>
      <c r="C7" s="397">
        <v>15</v>
      </c>
      <c r="D7" s="449" t="s">
        <v>457</v>
      </c>
      <c r="E7" s="449" t="s">
        <v>457</v>
      </c>
      <c r="F7" s="450" t="s">
        <v>10</v>
      </c>
      <c r="G7" s="164" t="s">
        <v>10</v>
      </c>
    </row>
    <row r="8" spans="1:11" ht="20" customHeight="1">
      <c r="B8" s="38" t="s">
        <v>458</v>
      </c>
      <c r="C8" s="397">
        <v>62</v>
      </c>
      <c r="D8" s="449">
        <v>59</v>
      </c>
      <c r="E8" s="449">
        <v>56</v>
      </c>
      <c r="F8" s="450">
        <v>31</v>
      </c>
      <c r="G8" s="164">
        <v>3</v>
      </c>
    </row>
    <row r="9" spans="1:11" ht="20" customHeight="1">
      <c r="B9" s="38" t="s">
        <v>459</v>
      </c>
      <c r="C9" s="397">
        <v>130</v>
      </c>
      <c r="D9" s="449">
        <v>104</v>
      </c>
      <c r="E9" s="449">
        <v>104</v>
      </c>
      <c r="F9" s="450">
        <v>121</v>
      </c>
      <c r="G9" s="164">
        <v>121</v>
      </c>
    </row>
    <row r="10" spans="1:11" ht="20" customHeight="1">
      <c r="B10" s="8" t="s">
        <v>460</v>
      </c>
      <c r="C10" s="397" t="s">
        <v>457</v>
      </c>
      <c r="D10" s="449" t="s">
        <v>457</v>
      </c>
      <c r="E10" s="449" t="s">
        <v>10</v>
      </c>
      <c r="F10" s="449" t="s">
        <v>10</v>
      </c>
      <c r="G10" s="449" t="s">
        <v>10</v>
      </c>
      <c r="H10" s="364"/>
      <c r="I10" s="364"/>
      <c r="J10" s="364"/>
      <c r="K10" s="364"/>
    </row>
    <row r="11" spans="1:11" ht="20" customHeight="1">
      <c r="B11" s="38" t="s">
        <v>414</v>
      </c>
      <c r="C11" s="397">
        <v>70</v>
      </c>
      <c r="D11" s="449">
        <v>79</v>
      </c>
      <c r="E11" s="449">
        <v>75</v>
      </c>
      <c r="F11" s="450">
        <v>42</v>
      </c>
      <c r="G11" s="164">
        <v>49</v>
      </c>
    </row>
    <row r="12" spans="1:11" ht="20" customHeight="1">
      <c r="B12" s="177" t="s">
        <v>461</v>
      </c>
      <c r="C12" s="399">
        <v>77</v>
      </c>
      <c r="D12" s="248">
        <v>78</v>
      </c>
      <c r="E12" s="248">
        <v>74</v>
      </c>
      <c r="F12" s="216">
        <v>71</v>
      </c>
      <c r="G12" s="217">
        <v>76</v>
      </c>
    </row>
    <row r="13" spans="1:11" ht="20" customHeight="1">
      <c r="B13" s="1149" t="s">
        <v>462</v>
      </c>
      <c r="C13" s="1150">
        <v>488</v>
      </c>
      <c r="D13" s="1151">
        <v>558</v>
      </c>
      <c r="E13" s="1151">
        <v>513</v>
      </c>
      <c r="F13" s="1151">
        <v>502</v>
      </c>
      <c r="G13" s="1151">
        <v>509</v>
      </c>
    </row>
    <row r="14" spans="1:11" ht="20" customHeight="1">
      <c r="B14" s="38" t="s">
        <v>463</v>
      </c>
      <c r="C14" s="397">
        <v>184</v>
      </c>
      <c r="D14" s="449">
        <v>205</v>
      </c>
      <c r="E14" s="449">
        <v>186</v>
      </c>
      <c r="F14" s="38">
        <v>204</v>
      </c>
      <c r="G14" s="38">
        <v>230</v>
      </c>
    </row>
    <row r="15" spans="1:11" ht="20" customHeight="1">
      <c r="B15" s="38" t="s">
        <v>464</v>
      </c>
      <c r="C15" s="397">
        <v>111</v>
      </c>
      <c r="D15" s="449">
        <v>128</v>
      </c>
      <c r="E15" s="449">
        <v>130</v>
      </c>
      <c r="F15" s="38">
        <v>98</v>
      </c>
      <c r="G15" s="38">
        <v>84</v>
      </c>
    </row>
    <row r="16" spans="1:11" ht="20" customHeight="1">
      <c r="B16" s="38" t="s">
        <v>465</v>
      </c>
      <c r="C16" s="397">
        <v>26</v>
      </c>
      <c r="D16" s="449">
        <v>31</v>
      </c>
      <c r="E16" s="449">
        <v>36</v>
      </c>
      <c r="F16" s="38">
        <v>51</v>
      </c>
      <c r="G16" s="38">
        <v>55</v>
      </c>
    </row>
    <row r="17" spans="2:7" ht="20" customHeight="1">
      <c r="B17" s="177" t="s">
        <v>466</v>
      </c>
      <c r="C17" s="399">
        <v>167</v>
      </c>
      <c r="D17" s="248">
        <v>194</v>
      </c>
      <c r="E17" s="248">
        <v>161</v>
      </c>
      <c r="F17" s="177">
        <v>149</v>
      </c>
      <c r="G17" s="177">
        <v>140</v>
      </c>
    </row>
    <row r="18" spans="2:7" ht="20" customHeight="1">
      <c r="B18" s="1149" t="s">
        <v>467</v>
      </c>
      <c r="C18" s="1150">
        <v>474</v>
      </c>
      <c r="D18" s="1151">
        <v>548</v>
      </c>
      <c r="E18" s="1151">
        <v>520</v>
      </c>
      <c r="F18" s="1151">
        <v>419</v>
      </c>
      <c r="G18" s="1151">
        <v>373</v>
      </c>
    </row>
    <row r="19" spans="2:7" ht="20" customHeight="1">
      <c r="B19" s="38" t="s">
        <v>468</v>
      </c>
      <c r="C19" s="397">
        <v>26</v>
      </c>
      <c r="D19" s="449">
        <v>35</v>
      </c>
      <c r="E19" s="449">
        <v>30</v>
      </c>
      <c r="F19" s="450">
        <v>4</v>
      </c>
      <c r="G19" s="164">
        <v>6</v>
      </c>
    </row>
    <row r="20" spans="2:7" ht="20" customHeight="1">
      <c r="B20" s="38" t="s">
        <v>469</v>
      </c>
      <c r="C20" s="397">
        <v>261</v>
      </c>
      <c r="D20" s="449">
        <v>286</v>
      </c>
      <c r="E20" s="449">
        <v>276</v>
      </c>
      <c r="F20" s="450">
        <v>278</v>
      </c>
      <c r="G20" s="164">
        <v>279</v>
      </c>
    </row>
    <row r="21" spans="2:7" ht="20" customHeight="1">
      <c r="B21" s="38" t="s">
        <v>470</v>
      </c>
      <c r="C21" s="397">
        <v>23</v>
      </c>
      <c r="D21" s="449">
        <v>19</v>
      </c>
      <c r="E21" s="449">
        <v>18</v>
      </c>
      <c r="F21" s="450">
        <v>15</v>
      </c>
      <c r="G21" s="164">
        <v>17</v>
      </c>
    </row>
    <row r="22" spans="2:7" ht="20" customHeight="1">
      <c r="B22" s="38" t="s">
        <v>471</v>
      </c>
      <c r="C22" s="397">
        <v>41</v>
      </c>
      <c r="D22" s="449">
        <v>78</v>
      </c>
      <c r="E22" s="449">
        <v>62</v>
      </c>
      <c r="F22" s="450">
        <v>31</v>
      </c>
      <c r="G22" s="164">
        <v>14</v>
      </c>
    </row>
    <row r="23" spans="2:7" ht="20" customHeight="1">
      <c r="B23" s="38" t="s">
        <v>472</v>
      </c>
      <c r="C23" s="397">
        <v>25</v>
      </c>
      <c r="D23" s="449">
        <v>26</v>
      </c>
      <c r="E23" s="449">
        <v>26</v>
      </c>
      <c r="F23" s="450">
        <v>25</v>
      </c>
      <c r="G23" s="164">
        <v>26</v>
      </c>
    </row>
    <row r="24" spans="2:7" ht="20" customHeight="1">
      <c r="B24" s="177" t="s">
        <v>473</v>
      </c>
      <c r="C24" s="399">
        <v>98</v>
      </c>
      <c r="D24" s="248">
        <v>104</v>
      </c>
      <c r="E24" s="248">
        <v>108</v>
      </c>
      <c r="F24" s="177">
        <v>66</v>
      </c>
      <c r="G24" s="177">
        <v>31</v>
      </c>
    </row>
    <row r="25" spans="2:7" ht="20" customHeight="1">
      <c r="B25" s="1149" t="s">
        <v>474</v>
      </c>
      <c r="C25" s="1150">
        <v>158</v>
      </c>
      <c r="D25" s="1151">
        <v>168</v>
      </c>
      <c r="E25" s="1151">
        <v>183</v>
      </c>
      <c r="F25" s="1151">
        <v>132</v>
      </c>
      <c r="G25" s="1151">
        <v>109</v>
      </c>
    </row>
    <row r="26" spans="2:7" ht="20" customHeight="1">
      <c r="B26" s="38" t="s">
        <v>475</v>
      </c>
      <c r="C26" s="397">
        <v>7</v>
      </c>
      <c r="D26" s="449">
        <v>7</v>
      </c>
      <c r="E26" s="449">
        <v>7</v>
      </c>
      <c r="F26" s="450">
        <v>6</v>
      </c>
      <c r="G26" s="164">
        <v>8</v>
      </c>
    </row>
    <row r="27" spans="2:7" ht="20" customHeight="1">
      <c r="B27" s="38" t="s">
        <v>476</v>
      </c>
      <c r="C27" s="397">
        <v>6</v>
      </c>
      <c r="D27" s="449">
        <v>5</v>
      </c>
      <c r="E27" s="449">
        <v>5</v>
      </c>
      <c r="F27" s="450">
        <v>5</v>
      </c>
      <c r="G27" s="164">
        <v>4</v>
      </c>
    </row>
    <row r="28" spans="2:7" ht="20" customHeight="1">
      <c r="B28" s="38" t="s">
        <v>477</v>
      </c>
      <c r="C28" s="397">
        <v>34</v>
      </c>
      <c r="D28" s="449">
        <v>16</v>
      </c>
      <c r="E28" s="449">
        <v>18</v>
      </c>
      <c r="F28" s="450" t="s">
        <v>457</v>
      </c>
      <c r="G28" s="164" t="s">
        <v>10</v>
      </c>
    </row>
    <row r="29" spans="2:7" ht="20" customHeight="1">
      <c r="B29" s="455" t="s">
        <v>478</v>
      </c>
      <c r="C29" s="397">
        <v>81</v>
      </c>
      <c r="D29" s="449">
        <v>98</v>
      </c>
      <c r="E29" s="449">
        <v>95</v>
      </c>
      <c r="F29" s="450">
        <v>59</v>
      </c>
      <c r="G29" s="164">
        <v>34</v>
      </c>
    </row>
    <row r="30" spans="2:7" ht="20" customHeight="1">
      <c r="B30" s="455" t="s">
        <v>479</v>
      </c>
      <c r="C30" s="397" t="s">
        <v>10</v>
      </c>
      <c r="D30" s="449" t="s">
        <v>457</v>
      </c>
      <c r="E30" s="449">
        <v>1</v>
      </c>
      <c r="F30" s="450" t="s">
        <v>457</v>
      </c>
      <c r="G30" s="164" t="s">
        <v>10</v>
      </c>
    </row>
    <row r="31" spans="2:7" ht="20" customHeight="1">
      <c r="B31" s="38" t="s">
        <v>480</v>
      </c>
      <c r="C31" s="397">
        <v>29</v>
      </c>
      <c r="D31" s="449">
        <v>36</v>
      </c>
      <c r="E31" s="449">
        <v>35</v>
      </c>
      <c r="F31" s="450">
        <v>31</v>
      </c>
      <c r="G31" s="164">
        <v>31</v>
      </c>
    </row>
    <row r="32" spans="2:7" ht="20" customHeight="1">
      <c r="B32" s="177" t="s">
        <v>481</v>
      </c>
      <c r="C32" s="399">
        <v>1</v>
      </c>
      <c r="D32" s="248">
        <v>6</v>
      </c>
      <c r="E32" s="248">
        <v>22</v>
      </c>
      <c r="F32" s="216">
        <v>31</v>
      </c>
      <c r="G32" s="217">
        <v>32</v>
      </c>
    </row>
    <row r="33" spans="2:7" ht="20" customHeight="1">
      <c r="B33" s="1149" t="s">
        <v>482</v>
      </c>
      <c r="C33" s="1150">
        <v>43</v>
      </c>
      <c r="D33" s="1151">
        <v>44</v>
      </c>
      <c r="E33" s="1151">
        <v>16</v>
      </c>
      <c r="F33" s="1151">
        <v>28</v>
      </c>
      <c r="G33" s="1151">
        <v>31</v>
      </c>
    </row>
    <row r="34" spans="2:7" ht="20" customHeight="1">
      <c r="B34" s="38" t="s">
        <v>483</v>
      </c>
      <c r="C34" s="397">
        <v>33</v>
      </c>
      <c r="D34" s="449">
        <v>29</v>
      </c>
      <c r="E34" s="467">
        <v>3</v>
      </c>
      <c r="F34" s="468" t="s">
        <v>10</v>
      </c>
      <c r="G34" s="469" t="s">
        <v>10</v>
      </c>
    </row>
    <row r="35" spans="2:7" ht="20" customHeight="1">
      <c r="B35" s="38" t="s">
        <v>484</v>
      </c>
      <c r="C35" s="397">
        <v>3</v>
      </c>
      <c r="D35" s="449">
        <v>7</v>
      </c>
      <c r="E35" s="449">
        <v>5</v>
      </c>
      <c r="F35" s="450">
        <v>3</v>
      </c>
      <c r="G35" s="164">
        <v>3</v>
      </c>
    </row>
    <row r="36" spans="2:7" ht="20" customHeight="1">
      <c r="B36" s="38" t="s">
        <v>485</v>
      </c>
      <c r="C36" s="397" t="s">
        <v>457</v>
      </c>
      <c r="D36" s="449" t="s">
        <v>457</v>
      </c>
      <c r="E36" s="467" t="s">
        <v>10</v>
      </c>
      <c r="F36" s="468" t="s">
        <v>457</v>
      </c>
      <c r="G36" s="469" t="s">
        <v>10</v>
      </c>
    </row>
    <row r="37" spans="2:7" ht="20" customHeight="1">
      <c r="B37" s="38" t="s">
        <v>486</v>
      </c>
      <c r="C37" s="397" t="s">
        <v>457</v>
      </c>
      <c r="D37" s="449" t="s">
        <v>457</v>
      </c>
      <c r="E37" s="449" t="s">
        <v>10</v>
      </c>
      <c r="F37" s="450">
        <v>16</v>
      </c>
      <c r="G37" s="164">
        <v>19</v>
      </c>
    </row>
    <row r="38" spans="2:7" ht="20" customHeight="1">
      <c r="B38" s="177" t="s">
        <v>489</v>
      </c>
      <c r="C38" s="399">
        <v>7</v>
      </c>
      <c r="D38" s="248">
        <v>8</v>
      </c>
      <c r="E38" s="1153">
        <v>8</v>
      </c>
      <c r="F38" s="1154">
        <v>9</v>
      </c>
      <c r="G38" s="1155">
        <v>9</v>
      </c>
    </row>
    <row r="39" spans="2:7" ht="20" customHeight="1">
      <c r="B39" s="1156" t="s">
        <v>490</v>
      </c>
      <c r="C39" s="1157">
        <v>1543</v>
      </c>
      <c r="D39" s="1158">
        <v>1672</v>
      </c>
      <c r="E39" s="1158">
        <v>1566</v>
      </c>
      <c r="F39" s="1158">
        <v>1346</v>
      </c>
      <c r="G39" s="1158">
        <v>1271</v>
      </c>
    </row>
    <row r="40" spans="2:7" ht="20" customHeight="1">
      <c r="B40" s="457" t="s">
        <v>491</v>
      </c>
      <c r="C40" s="458">
        <v>202</v>
      </c>
      <c r="D40" s="459">
        <v>216</v>
      </c>
      <c r="E40" s="459">
        <v>247</v>
      </c>
      <c r="F40" s="459">
        <v>284</v>
      </c>
      <c r="G40" s="459">
        <v>247</v>
      </c>
    </row>
    <row r="41" spans="2:7" ht="20" customHeight="1">
      <c r="B41" s="460" t="s">
        <v>463</v>
      </c>
      <c r="C41" s="461">
        <v>5</v>
      </c>
      <c r="D41" s="462">
        <v>5</v>
      </c>
      <c r="E41" s="462">
        <v>4</v>
      </c>
      <c r="F41" s="463">
        <v>5</v>
      </c>
      <c r="G41" s="464">
        <v>1</v>
      </c>
    </row>
    <row r="42" spans="2:7" ht="20" customHeight="1">
      <c r="B42" s="38" t="s">
        <v>469</v>
      </c>
      <c r="C42" s="397">
        <v>22</v>
      </c>
      <c r="D42" s="449">
        <v>24</v>
      </c>
      <c r="E42" s="449">
        <v>41</v>
      </c>
      <c r="F42" s="450">
        <v>115</v>
      </c>
      <c r="G42" s="164">
        <v>114</v>
      </c>
    </row>
    <row r="43" spans="2:7" ht="20" customHeight="1">
      <c r="B43" s="38" t="s">
        <v>472</v>
      </c>
      <c r="C43" s="397">
        <v>24</v>
      </c>
      <c r="D43" s="449">
        <v>25</v>
      </c>
      <c r="E43" s="449">
        <v>24</v>
      </c>
      <c r="F43" s="450">
        <v>23</v>
      </c>
      <c r="G43" s="164">
        <v>24</v>
      </c>
    </row>
    <row r="44" spans="2:7" ht="20" customHeight="1">
      <c r="B44" s="38" t="s">
        <v>473</v>
      </c>
      <c r="C44" s="397">
        <v>78</v>
      </c>
      <c r="D44" s="449">
        <v>83</v>
      </c>
      <c r="E44" s="449">
        <v>85</v>
      </c>
      <c r="F44" s="450">
        <v>43</v>
      </c>
      <c r="G44" s="164">
        <v>7</v>
      </c>
    </row>
    <row r="45" spans="2:7" ht="20" customHeight="1">
      <c r="B45" s="38" t="s">
        <v>461</v>
      </c>
      <c r="C45" s="397">
        <v>72</v>
      </c>
      <c r="D45" s="449">
        <v>73</v>
      </c>
      <c r="E45" s="449">
        <v>71</v>
      </c>
      <c r="F45" s="450">
        <v>67</v>
      </c>
      <c r="G45" s="164">
        <v>69</v>
      </c>
    </row>
    <row r="46" spans="2:7" ht="20" customHeight="1">
      <c r="B46" s="1092" t="s">
        <v>481</v>
      </c>
      <c r="C46" s="1144">
        <v>1</v>
      </c>
      <c r="D46" s="1095">
        <v>6</v>
      </c>
      <c r="E46" s="1095">
        <v>22</v>
      </c>
      <c r="F46" s="1096">
        <v>31</v>
      </c>
      <c r="G46" s="1097">
        <v>32</v>
      </c>
    </row>
    <row r="47" spans="2:7" ht="20" customHeight="1">
      <c r="B47" s="177"/>
      <c r="C47" s="248"/>
      <c r="D47" s="248"/>
      <c r="E47" s="248"/>
      <c r="F47" s="216"/>
      <c r="G47" s="216"/>
    </row>
    <row r="48" spans="2:7" ht="43.5" customHeight="1">
      <c r="B48" s="1607" t="s">
        <v>497</v>
      </c>
      <c r="C48" s="1607"/>
      <c r="D48" s="1607"/>
      <c r="E48" s="1607"/>
      <c r="F48" s="1607"/>
      <c r="G48" s="1607"/>
    </row>
  </sheetData>
  <mergeCells count="2">
    <mergeCell ref="B2:G2"/>
    <mergeCell ref="B48:G48"/>
  </mergeCells>
  <hyperlinks>
    <hyperlink ref="A2" location="Summary!A1" display=" " xr:uid="{5724A8B9-CEB5-4946-A3BF-A2F8F64029C3}"/>
  </hyperlinks>
  <pageMargins left="0.74803149606299213" right="0.74803149606299213" top="0.98425196850393704" bottom="0.98425196850393704" header="0.51181102362204722" footer="0.51181102362204722"/>
  <pageSetup paperSize="9" scale="6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9E092-5B98-48F5-9F4F-3AC0C4D1504D}">
  <sheetPr>
    <tabColor rgb="FF32C8C8"/>
    <pageSetUpPr fitToPage="1"/>
  </sheetPr>
  <dimension ref="A2:K48"/>
  <sheetViews>
    <sheetView showGridLines="0" zoomScaleNormal="100" zoomScaleSheetLayoutView="100" workbookViewId="0">
      <pane ySplit="4" topLeftCell="A5" activePane="bottomLeft" state="frozen"/>
      <selection activeCell="B47" sqref="B47"/>
      <selection pane="bottomLeft"/>
    </sheetView>
  </sheetViews>
  <sheetFormatPr baseColWidth="10" defaultColWidth="10.83203125" defaultRowHeight="20" customHeight="1"/>
  <cols>
    <col min="1" max="1" width="5.5" style="366" customWidth="1"/>
    <col min="2" max="2" width="45.83203125" style="366" customWidth="1"/>
    <col min="3" max="6" width="12" style="366" customWidth="1"/>
    <col min="7" max="7" width="12" style="202" customWidth="1"/>
    <col min="8" max="8" width="5.5" style="366" customWidth="1"/>
    <col min="9" max="16384" width="10.83203125" style="366"/>
  </cols>
  <sheetData>
    <row r="2" spans="1:11" ht="20" customHeight="1">
      <c r="A2" s="21" t="s">
        <v>14</v>
      </c>
      <c r="B2" s="1574" t="s">
        <v>498</v>
      </c>
      <c r="C2" s="1574"/>
      <c r="D2" s="1574"/>
      <c r="E2" s="1574"/>
      <c r="F2" s="1574"/>
      <c r="G2" s="1574"/>
      <c r="H2" s="1574"/>
    </row>
    <row r="4" spans="1:11" ht="20" customHeight="1">
      <c r="B4" s="505" t="s">
        <v>499</v>
      </c>
      <c r="C4" s="1167">
        <v>2020</v>
      </c>
      <c r="D4" s="1163">
        <v>2019</v>
      </c>
      <c r="E4" s="1163">
        <v>2018</v>
      </c>
      <c r="F4" s="1163">
        <v>2017</v>
      </c>
      <c r="G4" s="1163">
        <v>2016</v>
      </c>
      <c r="H4" s="364"/>
      <c r="I4" s="364"/>
    </row>
    <row r="5" spans="1:11" ht="20" customHeight="1">
      <c r="B5" s="1164" t="s">
        <v>454</v>
      </c>
      <c r="C5" s="1165">
        <v>3547</v>
      </c>
      <c r="D5" s="1166">
        <v>3596</v>
      </c>
      <c r="E5" s="1166">
        <v>3099</v>
      </c>
      <c r="F5" s="1166">
        <v>2674</v>
      </c>
      <c r="G5" s="1166">
        <v>2737</v>
      </c>
    </row>
    <row r="6" spans="1:11" ht="20" customHeight="1">
      <c r="B6" s="38" t="s">
        <v>455</v>
      </c>
      <c r="C6" s="397">
        <v>54</v>
      </c>
      <c r="D6" s="449">
        <v>114</v>
      </c>
      <c r="E6" s="449">
        <v>99</v>
      </c>
      <c r="F6" s="450" t="s">
        <v>10</v>
      </c>
      <c r="G6" s="450" t="s">
        <v>10</v>
      </c>
    </row>
    <row r="7" spans="1:11" ht="20" customHeight="1">
      <c r="B7" s="38" t="s">
        <v>456</v>
      </c>
      <c r="C7" s="397">
        <v>2</v>
      </c>
      <c r="D7" s="449" t="s">
        <v>10</v>
      </c>
      <c r="E7" s="449" t="s">
        <v>10</v>
      </c>
      <c r="F7" s="450" t="s">
        <v>10</v>
      </c>
      <c r="G7" s="450" t="s">
        <v>10</v>
      </c>
    </row>
    <row r="8" spans="1:11" ht="20" customHeight="1">
      <c r="B8" s="38" t="s">
        <v>458</v>
      </c>
      <c r="C8" s="397">
        <v>69</v>
      </c>
      <c r="D8" s="449">
        <v>68</v>
      </c>
      <c r="E8" s="449">
        <v>70</v>
      </c>
      <c r="F8" s="450">
        <v>53</v>
      </c>
      <c r="G8" s="450">
        <v>6</v>
      </c>
    </row>
    <row r="9" spans="1:11" ht="20" customHeight="1">
      <c r="B9" s="38" t="s">
        <v>459</v>
      </c>
      <c r="C9" s="397">
        <v>470</v>
      </c>
      <c r="D9" s="449">
        <v>539</v>
      </c>
      <c r="E9" s="449">
        <v>577</v>
      </c>
      <c r="F9" s="450">
        <v>640</v>
      </c>
      <c r="G9" s="450">
        <v>618</v>
      </c>
    </row>
    <row r="10" spans="1:11" ht="20" customHeight="1">
      <c r="B10" s="38" t="s">
        <v>460</v>
      </c>
      <c r="C10" s="397">
        <v>87</v>
      </c>
      <c r="D10" s="449">
        <v>90</v>
      </c>
      <c r="E10" s="449">
        <v>98</v>
      </c>
      <c r="F10" s="450">
        <v>112</v>
      </c>
      <c r="G10" s="450">
        <v>141</v>
      </c>
    </row>
    <row r="11" spans="1:11" ht="20" customHeight="1">
      <c r="B11" s="8" t="s">
        <v>414</v>
      </c>
      <c r="C11" s="470">
        <v>710</v>
      </c>
      <c r="D11" s="256">
        <v>598</v>
      </c>
      <c r="E11" s="256">
        <v>566</v>
      </c>
      <c r="F11" s="471">
        <v>551</v>
      </c>
      <c r="G11" s="471">
        <v>595</v>
      </c>
      <c r="H11" s="364"/>
      <c r="I11" s="364"/>
      <c r="J11" s="364"/>
      <c r="K11" s="364"/>
    </row>
    <row r="12" spans="1:11" ht="20" customHeight="1">
      <c r="B12" s="177" t="s">
        <v>461</v>
      </c>
      <c r="C12" s="399">
        <v>2155</v>
      </c>
      <c r="D12" s="248">
        <v>2187</v>
      </c>
      <c r="E12" s="248">
        <v>1689</v>
      </c>
      <c r="F12" s="216">
        <v>1318</v>
      </c>
      <c r="G12" s="216">
        <v>1377</v>
      </c>
    </row>
    <row r="13" spans="1:11" ht="20" customHeight="1">
      <c r="B13" s="1164" t="s">
        <v>462</v>
      </c>
      <c r="C13" s="1165">
        <v>717</v>
      </c>
      <c r="D13" s="1166" t="s">
        <v>500</v>
      </c>
      <c r="E13" s="1166">
        <v>786</v>
      </c>
      <c r="F13" s="1166">
        <v>759</v>
      </c>
      <c r="G13" s="1166">
        <v>621</v>
      </c>
    </row>
    <row r="14" spans="1:11" ht="20" customHeight="1">
      <c r="B14" s="256" t="s">
        <v>463</v>
      </c>
      <c r="C14" s="397">
        <v>146</v>
      </c>
      <c r="D14" s="449" t="s">
        <v>501</v>
      </c>
      <c r="E14" s="449">
        <v>132</v>
      </c>
      <c r="F14" s="449">
        <v>130</v>
      </c>
      <c r="G14" s="449">
        <v>68</v>
      </c>
    </row>
    <row r="15" spans="1:11" ht="20" customHeight="1">
      <c r="B15" s="38" t="s">
        <v>464</v>
      </c>
      <c r="C15" s="397">
        <v>29</v>
      </c>
      <c r="D15" s="449">
        <v>32</v>
      </c>
      <c r="E15" s="449">
        <v>32</v>
      </c>
      <c r="F15" s="38">
        <v>32</v>
      </c>
      <c r="G15" s="38">
        <v>29</v>
      </c>
    </row>
    <row r="16" spans="1:11" ht="20" customHeight="1">
      <c r="B16" s="38" t="s">
        <v>465</v>
      </c>
      <c r="C16" s="397">
        <v>7</v>
      </c>
      <c r="D16" s="449">
        <v>7</v>
      </c>
      <c r="E16" s="449">
        <v>12</v>
      </c>
      <c r="F16" s="38">
        <v>14</v>
      </c>
      <c r="G16" s="38">
        <v>15</v>
      </c>
    </row>
    <row r="17" spans="2:7" ht="20" customHeight="1">
      <c r="B17" s="177" t="s">
        <v>466</v>
      </c>
      <c r="C17" s="399">
        <v>535</v>
      </c>
      <c r="D17" s="248">
        <v>558</v>
      </c>
      <c r="E17" s="248">
        <v>610</v>
      </c>
      <c r="F17" s="177">
        <v>583</v>
      </c>
      <c r="G17" s="177">
        <v>509</v>
      </c>
    </row>
    <row r="18" spans="2:7" ht="20" customHeight="1">
      <c r="B18" s="1164" t="s">
        <v>467</v>
      </c>
      <c r="C18" s="1165">
        <v>835</v>
      </c>
      <c r="D18" s="1166">
        <v>857</v>
      </c>
      <c r="E18" s="1166">
        <v>805</v>
      </c>
      <c r="F18" s="1164">
        <v>771</v>
      </c>
      <c r="G18" s="1164">
        <v>795</v>
      </c>
    </row>
    <row r="19" spans="2:7" ht="20" customHeight="1">
      <c r="B19" s="256" t="s">
        <v>468</v>
      </c>
      <c r="C19" s="472">
        <v>108</v>
      </c>
      <c r="D19" s="449">
        <v>132</v>
      </c>
      <c r="E19" s="449">
        <v>94</v>
      </c>
      <c r="F19" s="449">
        <v>58</v>
      </c>
      <c r="G19" s="449">
        <v>90</v>
      </c>
    </row>
    <row r="20" spans="2:7" ht="20" customHeight="1">
      <c r="B20" s="38" t="s">
        <v>469</v>
      </c>
      <c r="C20" s="472">
        <v>47</v>
      </c>
      <c r="D20" s="449">
        <v>51</v>
      </c>
      <c r="E20" s="449">
        <v>57</v>
      </c>
      <c r="F20" s="450">
        <v>63</v>
      </c>
      <c r="G20" s="450">
        <v>67</v>
      </c>
    </row>
    <row r="21" spans="2:7" ht="20" customHeight="1">
      <c r="B21" s="38" t="s">
        <v>470</v>
      </c>
      <c r="C21" s="472">
        <v>3</v>
      </c>
      <c r="D21" s="449">
        <v>3</v>
      </c>
      <c r="E21" s="449">
        <v>1</v>
      </c>
      <c r="F21" s="450">
        <v>1</v>
      </c>
      <c r="G21" s="450">
        <v>1</v>
      </c>
    </row>
    <row r="22" spans="2:7" ht="20" customHeight="1">
      <c r="B22" s="38" t="s">
        <v>471</v>
      </c>
      <c r="C22" s="472">
        <v>10</v>
      </c>
      <c r="D22" s="449">
        <v>15</v>
      </c>
      <c r="E22" s="449">
        <v>9</v>
      </c>
      <c r="F22" s="450" t="s">
        <v>10</v>
      </c>
      <c r="G22" s="450" t="s">
        <v>10</v>
      </c>
    </row>
    <row r="23" spans="2:7" ht="20" customHeight="1">
      <c r="B23" s="38" t="s">
        <v>472</v>
      </c>
      <c r="C23" s="472">
        <v>78</v>
      </c>
      <c r="D23" s="449">
        <v>65</v>
      </c>
      <c r="E23" s="449">
        <v>67</v>
      </c>
      <c r="F23" s="450">
        <v>64</v>
      </c>
      <c r="G23" s="450">
        <v>62</v>
      </c>
    </row>
    <row r="24" spans="2:7" ht="20" customHeight="1">
      <c r="B24" s="177" t="s">
        <v>473</v>
      </c>
      <c r="C24" s="1162">
        <v>589</v>
      </c>
      <c r="D24" s="248">
        <v>591</v>
      </c>
      <c r="E24" s="248">
        <v>577</v>
      </c>
      <c r="F24" s="177">
        <v>585</v>
      </c>
      <c r="G24" s="177">
        <v>575</v>
      </c>
    </row>
    <row r="25" spans="2:7" ht="20" customHeight="1">
      <c r="B25" s="1164" t="s">
        <v>474</v>
      </c>
      <c r="C25" s="1165">
        <v>1095</v>
      </c>
      <c r="D25" s="1166">
        <v>1111</v>
      </c>
      <c r="E25" s="1166">
        <v>1161</v>
      </c>
      <c r="F25" s="1166">
        <v>1212</v>
      </c>
      <c r="G25" s="1166">
        <v>944</v>
      </c>
    </row>
    <row r="26" spans="2:7" ht="20" customHeight="1">
      <c r="B26" s="256" t="s">
        <v>475</v>
      </c>
      <c r="C26" s="472">
        <v>427</v>
      </c>
      <c r="D26" s="449">
        <v>438</v>
      </c>
      <c r="E26" s="449">
        <v>402</v>
      </c>
      <c r="F26" s="449">
        <v>388</v>
      </c>
      <c r="G26" s="449">
        <v>391</v>
      </c>
    </row>
    <row r="27" spans="2:7" ht="20" customHeight="1">
      <c r="B27" s="38" t="s">
        <v>476</v>
      </c>
      <c r="C27" s="472">
        <v>220</v>
      </c>
      <c r="D27" s="449">
        <v>193</v>
      </c>
      <c r="E27" s="449">
        <v>204</v>
      </c>
      <c r="F27" s="449">
        <v>216</v>
      </c>
      <c r="G27" s="449">
        <v>160</v>
      </c>
    </row>
    <row r="28" spans="2:7" ht="20" customHeight="1">
      <c r="B28" s="38" t="s">
        <v>477</v>
      </c>
      <c r="C28" s="472">
        <v>4</v>
      </c>
      <c r="D28" s="449">
        <v>2</v>
      </c>
      <c r="E28" s="449">
        <v>1</v>
      </c>
      <c r="F28" s="449" t="s">
        <v>10</v>
      </c>
      <c r="G28" s="449" t="s">
        <v>10</v>
      </c>
    </row>
    <row r="29" spans="2:7" ht="20" customHeight="1">
      <c r="B29" s="38" t="s">
        <v>480</v>
      </c>
      <c r="C29" s="472">
        <v>404</v>
      </c>
      <c r="D29" s="449">
        <v>423</v>
      </c>
      <c r="E29" s="449">
        <v>483</v>
      </c>
      <c r="F29" s="449">
        <v>527</v>
      </c>
      <c r="G29" s="449">
        <v>304</v>
      </c>
    </row>
    <row r="30" spans="2:7" ht="20" customHeight="1">
      <c r="B30" s="1161" t="s">
        <v>481</v>
      </c>
      <c r="C30" s="1160">
        <v>40</v>
      </c>
      <c r="D30" s="248">
        <v>55</v>
      </c>
      <c r="E30" s="248">
        <v>71</v>
      </c>
      <c r="F30" s="248">
        <v>81</v>
      </c>
      <c r="G30" s="248">
        <v>89</v>
      </c>
    </row>
    <row r="31" spans="2:7" ht="20" customHeight="1">
      <c r="B31" s="1164" t="s">
        <v>482</v>
      </c>
      <c r="C31" s="1165">
        <v>1052</v>
      </c>
      <c r="D31" s="1166">
        <v>1009</v>
      </c>
      <c r="E31" s="1166">
        <v>748</v>
      </c>
      <c r="F31" s="1166">
        <v>1247</v>
      </c>
      <c r="G31" s="1166">
        <v>1350</v>
      </c>
    </row>
    <row r="32" spans="2:7" ht="20" customHeight="1">
      <c r="B32" s="38" t="s">
        <v>483</v>
      </c>
      <c r="C32" s="472">
        <v>459</v>
      </c>
      <c r="D32" s="449">
        <v>415</v>
      </c>
      <c r="E32" s="449">
        <v>181</v>
      </c>
      <c r="F32" s="449">
        <v>114</v>
      </c>
      <c r="G32" s="449">
        <v>91</v>
      </c>
    </row>
    <row r="33" spans="2:7" ht="20" customHeight="1">
      <c r="B33" s="38" t="s">
        <v>484</v>
      </c>
      <c r="C33" s="472">
        <v>61</v>
      </c>
      <c r="D33" s="449">
        <v>72</v>
      </c>
      <c r="E33" s="449">
        <v>72</v>
      </c>
      <c r="F33" s="449">
        <v>87</v>
      </c>
      <c r="G33" s="449">
        <v>78</v>
      </c>
    </row>
    <row r="34" spans="2:7" ht="20" customHeight="1">
      <c r="B34" s="256" t="s">
        <v>485</v>
      </c>
      <c r="C34" s="472">
        <v>126</v>
      </c>
      <c r="D34" s="449">
        <v>106</v>
      </c>
      <c r="E34" s="449">
        <v>88</v>
      </c>
      <c r="F34" s="449">
        <v>80</v>
      </c>
      <c r="G34" s="449">
        <v>53</v>
      </c>
    </row>
    <row r="35" spans="2:7" ht="20" customHeight="1">
      <c r="B35" s="38" t="s">
        <v>486</v>
      </c>
      <c r="C35" s="472">
        <v>10</v>
      </c>
      <c r="D35" s="449">
        <v>10</v>
      </c>
      <c r="E35" s="449">
        <v>14</v>
      </c>
      <c r="F35" s="449">
        <v>519</v>
      </c>
      <c r="G35" s="449">
        <v>657</v>
      </c>
    </row>
    <row r="36" spans="2:7" ht="20" customHeight="1">
      <c r="B36" s="38" t="s">
        <v>488</v>
      </c>
      <c r="C36" s="472">
        <v>126</v>
      </c>
      <c r="D36" s="449">
        <v>126</v>
      </c>
      <c r="E36" s="449">
        <v>133</v>
      </c>
      <c r="F36" s="449">
        <v>151</v>
      </c>
      <c r="G36" s="449">
        <v>165</v>
      </c>
    </row>
    <row r="37" spans="2:7" ht="20" customHeight="1">
      <c r="B37" s="177" t="s">
        <v>489</v>
      </c>
      <c r="C37" s="1160">
        <v>270</v>
      </c>
      <c r="D37" s="248">
        <v>280</v>
      </c>
      <c r="E37" s="248">
        <v>260</v>
      </c>
      <c r="F37" s="248">
        <v>296</v>
      </c>
      <c r="G37" s="248">
        <v>306</v>
      </c>
    </row>
    <row r="38" spans="2:7" ht="20" customHeight="1">
      <c r="B38" s="1513" t="s">
        <v>490</v>
      </c>
      <c r="C38" s="1514">
        <v>7246</v>
      </c>
      <c r="D38" s="1515" t="s">
        <v>1070</v>
      </c>
      <c r="E38" s="1515">
        <v>6599</v>
      </c>
      <c r="F38" s="1515">
        <v>6663</v>
      </c>
      <c r="G38" s="1515">
        <v>6447</v>
      </c>
    </row>
    <row r="39" spans="2:7" ht="20" customHeight="1">
      <c r="B39" s="14" t="s">
        <v>491</v>
      </c>
      <c r="C39" s="473">
        <v>2748</v>
      </c>
      <c r="D39" s="474" t="s">
        <v>502</v>
      </c>
      <c r="E39" s="474">
        <v>2281</v>
      </c>
      <c r="F39" s="474">
        <v>1914</v>
      </c>
      <c r="G39" s="474">
        <v>1894</v>
      </c>
    </row>
    <row r="40" spans="2:7" ht="20" customHeight="1">
      <c r="B40" s="38" t="s">
        <v>463</v>
      </c>
      <c r="C40" s="472">
        <v>94</v>
      </c>
      <c r="D40" s="449" t="s">
        <v>503</v>
      </c>
      <c r="E40" s="449">
        <v>81</v>
      </c>
      <c r="F40" s="449">
        <v>80</v>
      </c>
      <c r="G40" s="449">
        <v>20</v>
      </c>
    </row>
    <row r="41" spans="2:7" ht="20" customHeight="1">
      <c r="B41" s="475" t="s">
        <v>469</v>
      </c>
      <c r="C41" s="476">
        <v>36</v>
      </c>
      <c r="D41" s="314">
        <v>39</v>
      </c>
      <c r="E41" s="314">
        <v>45</v>
      </c>
      <c r="F41" s="314">
        <v>53</v>
      </c>
      <c r="G41" s="314">
        <v>51</v>
      </c>
    </row>
    <row r="42" spans="2:7" ht="20" customHeight="1">
      <c r="B42" s="460" t="s">
        <v>472</v>
      </c>
      <c r="C42" s="472">
        <v>78</v>
      </c>
      <c r="D42" s="462">
        <v>66</v>
      </c>
      <c r="E42" s="462">
        <v>67</v>
      </c>
      <c r="F42" s="463">
        <v>64</v>
      </c>
      <c r="G42" s="463">
        <v>62</v>
      </c>
    </row>
    <row r="43" spans="2:7" ht="20" customHeight="1">
      <c r="B43" s="38" t="s">
        <v>473</v>
      </c>
      <c r="C43" s="472">
        <v>386</v>
      </c>
      <c r="D43" s="449">
        <v>400</v>
      </c>
      <c r="E43" s="449">
        <v>395</v>
      </c>
      <c r="F43" s="450">
        <v>395</v>
      </c>
      <c r="G43" s="450">
        <v>379</v>
      </c>
    </row>
    <row r="44" spans="2:7" ht="20" customHeight="1">
      <c r="B44" s="38" t="s">
        <v>461</v>
      </c>
      <c r="C44" s="472">
        <v>2154</v>
      </c>
      <c r="D44" s="449">
        <v>2185</v>
      </c>
      <c r="E44" s="449">
        <v>1689</v>
      </c>
      <c r="F44" s="450">
        <v>1317</v>
      </c>
      <c r="G44" s="450">
        <v>1375</v>
      </c>
    </row>
    <row r="45" spans="2:7" ht="20" customHeight="1">
      <c r="B45" s="1092" t="s">
        <v>481</v>
      </c>
      <c r="C45" s="1159" t="s">
        <v>457</v>
      </c>
      <c r="D45" s="1095">
        <v>1</v>
      </c>
      <c r="E45" s="1095">
        <v>4</v>
      </c>
      <c r="F45" s="1096">
        <v>5</v>
      </c>
      <c r="G45" s="1096">
        <v>7</v>
      </c>
    </row>
    <row r="47" spans="2:7" ht="20" customHeight="1">
      <c r="B47" s="477" t="s">
        <v>504</v>
      </c>
      <c r="C47" s="477"/>
    </row>
    <row r="48" spans="2:7" ht="20" customHeight="1">
      <c r="B48" s="477" t="s">
        <v>434</v>
      </c>
    </row>
  </sheetData>
  <mergeCells count="1">
    <mergeCell ref="B2:H2"/>
  </mergeCells>
  <hyperlinks>
    <hyperlink ref="A2" location="Summary!A1" display=" " xr:uid="{A85CC215-1853-4ACC-B560-4DCC708261C7}"/>
  </hyperlinks>
  <pageMargins left="0.74803149606299213" right="0.74803149606299213" top="0.98425196850393704" bottom="0.98425196850393704" header="0.51181102362204722" footer="0.51181102362204722"/>
  <pageSetup paperSize="9" scale="6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FB92-BF11-471D-8841-0012DFB45DE6}">
  <sheetPr>
    <tabColor rgb="FF32C8C8"/>
    <pageSetUpPr fitToPage="1"/>
  </sheetPr>
  <dimension ref="A2:L18"/>
  <sheetViews>
    <sheetView showGridLines="0" zoomScaleNormal="100" zoomScaleSheetLayoutView="100" zoomScalePageLayoutView="120" workbookViewId="0"/>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6384" width="10.83203125" style="366"/>
  </cols>
  <sheetData>
    <row r="2" spans="1:12" ht="20" customHeight="1">
      <c r="A2" s="21" t="s">
        <v>14</v>
      </c>
      <c r="B2" s="37" t="s">
        <v>505</v>
      </c>
      <c r="C2" s="37"/>
      <c r="D2" s="37"/>
      <c r="E2" s="37"/>
      <c r="F2" s="37"/>
      <c r="G2" s="37"/>
      <c r="H2" s="37"/>
      <c r="I2" s="37"/>
      <c r="J2" s="37"/>
      <c r="K2" s="37"/>
      <c r="L2" s="37"/>
    </row>
    <row r="4" spans="1:12" ht="20" customHeight="1">
      <c r="B4" s="1168" t="s">
        <v>506</v>
      </c>
      <c r="C4" s="1108" t="s">
        <v>507</v>
      </c>
      <c r="D4" s="1098" t="s">
        <v>508</v>
      </c>
      <c r="E4" s="1098" t="s">
        <v>509</v>
      </c>
      <c r="F4" s="1169" t="s">
        <v>510</v>
      </c>
      <c r="G4" s="1169" t="s">
        <v>511</v>
      </c>
      <c r="H4" s="364"/>
      <c r="I4" s="364"/>
    </row>
    <row r="5" spans="1:12" ht="20" customHeight="1">
      <c r="B5" s="38" t="s">
        <v>512</v>
      </c>
      <c r="C5" s="478">
        <v>3.5</v>
      </c>
      <c r="D5" s="479">
        <v>3</v>
      </c>
      <c r="E5" s="479">
        <v>3</v>
      </c>
      <c r="F5" s="479">
        <v>2.6</v>
      </c>
      <c r="G5" s="480">
        <v>3.2</v>
      </c>
    </row>
    <row r="6" spans="1:12" ht="20" customHeight="1">
      <c r="B6" s="38" t="s">
        <v>513</v>
      </c>
      <c r="C6" s="481">
        <v>11.5</v>
      </c>
      <c r="D6" s="482">
        <v>11.4</v>
      </c>
      <c r="E6" s="482">
        <v>13.8</v>
      </c>
      <c r="F6" s="482">
        <v>16.600000000000001</v>
      </c>
      <c r="G6" s="482">
        <v>20.6</v>
      </c>
    </row>
    <row r="7" spans="1:12" ht="20" customHeight="1">
      <c r="B7" s="38" t="s">
        <v>514</v>
      </c>
      <c r="C7" s="397">
        <v>127</v>
      </c>
      <c r="D7" s="449">
        <v>138</v>
      </c>
      <c r="E7" s="449">
        <v>117</v>
      </c>
      <c r="F7" s="449">
        <v>98</v>
      </c>
      <c r="G7" s="449">
        <v>100</v>
      </c>
      <c r="H7" s="34"/>
    </row>
    <row r="8" spans="1:12" ht="20" customHeight="1">
      <c r="B8" s="1099" t="s">
        <v>515</v>
      </c>
      <c r="C8" s="1172">
        <v>95.3</v>
      </c>
      <c r="D8" s="1102">
        <v>113</v>
      </c>
      <c r="E8" s="1102">
        <v>98</v>
      </c>
      <c r="F8" s="1102">
        <v>100</v>
      </c>
      <c r="G8" s="1173">
        <v>106</v>
      </c>
      <c r="H8" s="34"/>
    </row>
    <row r="9" spans="1:12" ht="20" customHeight="1">
      <c r="D9" s="195"/>
      <c r="E9" s="195"/>
    </row>
    <row r="10" spans="1:12" ht="20" customHeight="1">
      <c r="B10" s="1168" t="s">
        <v>516</v>
      </c>
      <c r="C10" s="1108">
        <v>2020</v>
      </c>
      <c r="D10" s="1170">
        <v>2019</v>
      </c>
      <c r="E10" s="1170">
        <v>2018</v>
      </c>
      <c r="F10" s="1171">
        <v>2017</v>
      </c>
      <c r="G10" s="1171">
        <v>2016</v>
      </c>
      <c r="H10" s="364"/>
      <c r="I10" s="364"/>
      <c r="J10" s="364"/>
      <c r="K10" s="364"/>
    </row>
    <row r="11" spans="1:12" ht="20" customHeight="1">
      <c r="B11" s="1099" t="s">
        <v>517</v>
      </c>
      <c r="C11" s="1174">
        <v>11.7</v>
      </c>
      <c r="D11" s="1175">
        <v>11.5</v>
      </c>
      <c r="E11" s="1175">
        <v>11.9</v>
      </c>
      <c r="F11" s="1175">
        <v>12.3</v>
      </c>
      <c r="G11" s="1176">
        <v>12.8</v>
      </c>
    </row>
    <row r="13" spans="1:12" ht="20" customHeight="1">
      <c r="B13" s="1603" t="s">
        <v>518</v>
      </c>
      <c r="C13" s="1603"/>
      <c r="D13" s="1603"/>
      <c r="E13" s="1603"/>
      <c r="F13" s="1603"/>
      <c r="G13" s="1603"/>
      <c r="H13" s="367"/>
      <c r="I13" s="367"/>
      <c r="J13" s="367"/>
      <c r="K13" s="367"/>
      <c r="L13" s="367"/>
    </row>
    <row r="14" spans="1:12" ht="20" customHeight="1">
      <c r="B14" s="1604" t="s">
        <v>519</v>
      </c>
      <c r="C14" s="1604"/>
      <c r="D14" s="1604"/>
      <c r="E14" s="1604"/>
      <c r="F14" s="1604"/>
      <c r="G14" s="1604"/>
      <c r="H14" s="367"/>
      <c r="I14" s="367"/>
      <c r="J14" s="367"/>
      <c r="K14" s="367"/>
      <c r="L14" s="367"/>
    </row>
    <row r="15" spans="1:12" ht="20" customHeight="1">
      <c r="B15" s="1604" t="s">
        <v>520</v>
      </c>
      <c r="C15" s="1604"/>
      <c r="D15" s="1604"/>
      <c r="E15" s="1604"/>
      <c r="F15" s="1604"/>
      <c r="G15" s="1604"/>
      <c r="H15" s="367"/>
      <c r="I15" s="367"/>
      <c r="J15" s="367"/>
      <c r="K15" s="367"/>
      <c r="L15" s="367"/>
    </row>
    <row r="16" spans="1:12" ht="20" customHeight="1">
      <c r="B16" s="1604" t="s">
        <v>521</v>
      </c>
      <c r="C16" s="1604"/>
      <c r="D16" s="1604"/>
      <c r="E16" s="1604"/>
      <c r="F16" s="1604"/>
      <c r="G16" s="1604"/>
      <c r="H16" s="367"/>
      <c r="I16" s="367"/>
      <c r="J16" s="367"/>
      <c r="K16" s="367"/>
      <c r="L16" s="367"/>
    </row>
    <row r="17" spans="2:12" ht="20" customHeight="1">
      <c r="B17" s="1604" t="s">
        <v>522</v>
      </c>
      <c r="C17" s="1604"/>
      <c r="D17" s="1604"/>
      <c r="E17" s="1604"/>
      <c r="F17" s="1604"/>
      <c r="G17" s="1604"/>
      <c r="H17" s="367"/>
      <c r="I17" s="367"/>
      <c r="J17" s="367"/>
      <c r="K17" s="367"/>
      <c r="L17" s="367"/>
    </row>
    <row r="18" spans="2:12" ht="20" customHeight="1">
      <c r="B18" s="1604" t="s">
        <v>523</v>
      </c>
      <c r="C18" s="1604"/>
      <c r="D18" s="1604"/>
      <c r="E18" s="1604"/>
      <c r="F18" s="1604"/>
      <c r="G18" s="1604"/>
      <c r="H18" s="367"/>
      <c r="I18" s="367"/>
      <c r="J18" s="367"/>
      <c r="K18" s="367"/>
      <c r="L18" s="367"/>
    </row>
  </sheetData>
  <mergeCells count="6">
    <mergeCell ref="B18:G18"/>
    <mergeCell ref="B13:G13"/>
    <mergeCell ref="B14:G14"/>
    <mergeCell ref="B15:G15"/>
    <mergeCell ref="B16:G16"/>
    <mergeCell ref="B17:G17"/>
  </mergeCells>
  <hyperlinks>
    <hyperlink ref="A2" location="Summary!A1" display=" " xr:uid="{2324F32E-9F48-4007-8C2A-1DFE14D852E4}"/>
  </hyperlinks>
  <pageMargins left="0.74803149606299213" right="0.74803149606299213" top="0.51111111111111107"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CC38-1DB2-40E3-B7A8-D280B92CC56B}">
  <sheetPr>
    <tabColor rgb="FF32C8C8"/>
    <pageSetUpPr fitToPage="1"/>
  </sheetPr>
  <dimension ref="A2:L18"/>
  <sheetViews>
    <sheetView showGridLines="0" zoomScale="130" zoomScaleNormal="130" zoomScaleSheetLayoutView="100" zoomScalePageLayoutView="130" workbookViewId="0"/>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6384" width="10.83203125" style="366"/>
  </cols>
  <sheetData>
    <row r="2" spans="1:12" ht="20" customHeight="1">
      <c r="A2" s="21" t="s">
        <v>14</v>
      </c>
      <c r="B2" s="37" t="s">
        <v>524</v>
      </c>
      <c r="C2" s="37"/>
      <c r="D2" s="37"/>
      <c r="E2" s="37"/>
      <c r="F2" s="37"/>
      <c r="G2" s="37"/>
      <c r="H2" s="37"/>
      <c r="I2" s="37"/>
      <c r="J2" s="37"/>
      <c r="K2" s="37"/>
      <c r="L2" s="37"/>
    </row>
    <row r="4" spans="1:12" ht="20" customHeight="1">
      <c r="B4" s="1177" t="s">
        <v>525</v>
      </c>
      <c r="C4" s="1108" t="s">
        <v>507</v>
      </c>
      <c r="D4" s="1083" t="s">
        <v>508</v>
      </c>
      <c r="E4" s="1083" t="s">
        <v>509</v>
      </c>
      <c r="F4" s="1083" t="s">
        <v>510</v>
      </c>
      <c r="G4" s="1171" t="s">
        <v>511</v>
      </c>
      <c r="H4" s="364"/>
      <c r="I4" s="364"/>
    </row>
    <row r="5" spans="1:12" ht="20" customHeight="1">
      <c r="B5" s="483" t="s">
        <v>526</v>
      </c>
      <c r="C5" s="484">
        <v>4.4000000000000004</v>
      </c>
      <c r="D5" s="485">
        <v>3.5</v>
      </c>
      <c r="E5" s="486">
        <v>4.2</v>
      </c>
      <c r="F5" s="487">
        <v>3.4</v>
      </c>
      <c r="G5" s="488">
        <v>4.9000000000000004</v>
      </c>
    </row>
    <row r="6" spans="1:12" ht="20" customHeight="1">
      <c r="B6" s="1178" t="s">
        <v>527</v>
      </c>
      <c r="C6" s="1179">
        <v>14.2</v>
      </c>
      <c r="D6" s="1180">
        <v>14</v>
      </c>
      <c r="E6" s="1181">
        <v>18.5</v>
      </c>
      <c r="F6" s="1182">
        <v>22.1</v>
      </c>
      <c r="G6" s="1183">
        <v>33.299999999999997</v>
      </c>
    </row>
    <row r="7" spans="1:12" ht="20" customHeight="1">
      <c r="C7" s="195"/>
      <c r="E7" s="195"/>
    </row>
    <row r="8" spans="1:12" ht="20" customHeight="1">
      <c r="B8" s="1177" t="s">
        <v>525</v>
      </c>
      <c r="C8" s="1190">
        <v>2020</v>
      </c>
      <c r="D8" s="1083">
        <v>2019</v>
      </c>
      <c r="E8" s="1170">
        <v>2018</v>
      </c>
      <c r="F8" s="1083">
        <v>2017</v>
      </c>
      <c r="G8" s="1083">
        <v>2016</v>
      </c>
    </row>
    <row r="9" spans="1:12" ht="20" customHeight="1">
      <c r="B9" s="8" t="s">
        <v>528</v>
      </c>
      <c r="C9" s="478">
        <v>5.0999999999999996</v>
      </c>
      <c r="D9" s="489">
        <v>5.4</v>
      </c>
      <c r="E9" s="482">
        <v>5.7</v>
      </c>
      <c r="F9" s="490">
        <v>5.4</v>
      </c>
      <c r="G9" s="260">
        <v>5.9</v>
      </c>
    </row>
    <row r="10" spans="1:12" ht="20" customHeight="1">
      <c r="B10" s="8" t="s">
        <v>19</v>
      </c>
      <c r="C10" s="491">
        <v>1</v>
      </c>
      <c r="D10" s="492">
        <v>1</v>
      </c>
      <c r="E10" s="479">
        <v>1</v>
      </c>
      <c r="F10" s="490">
        <v>1.2</v>
      </c>
      <c r="G10" s="260">
        <v>1.4</v>
      </c>
      <c r="H10" s="364"/>
      <c r="I10" s="364"/>
      <c r="J10" s="364"/>
      <c r="K10" s="364"/>
    </row>
    <row r="11" spans="1:12" ht="20" customHeight="1">
      <c r="B11" s="144" t="s">
        <v>529</v>
      </c>
      <c r="C11" s="493">
        <v>11.9</v>
      </c>
      <c r="D11" s="494">
        <v>12.9</v>
      </c>
      <c r="E11" s="495">
        <v>12.2</v>
      </c>
      <c r="F11" s="496">
        <v>12.8</v>
      </c>
      <c r="G11" s="497">
        <v>13.1</v>
      </c>
    </row>
    <row r="12" spans="1:12" ht="20" customHeight="1">
      <c r="B12" s="1184" t="s">
        <v>530</v>
      </c>
      <c r="C12" s="1185">
        <v>18</v>
      </c>
      <c r="D12" s="1186">
        <v>19.3</v>
      </c>
      <c r="E12" s="1187">
        <v>18.899999999999999</v>
      </c>
      <c r="F12" s="1188">
        <v>19.399999999999999</v>
      </c>
      <c r="G12" s="1189">
        <v>20.399999999999999</v>
      </c>
    </row>
    <row r="14" spans="1:12" ht="20" customHeight="1">
      <c r="B14" s="1608" t="s">
        <v>531</v>
      </c>
      <c r="C14" s="1608"/>
      <c r="D14" s="1608"/>
      <c r="E14" s="1608"/>
      <c r="F14" s="1608"/>
      <c r="G14" s="1608"/>
      <c r="H14" s="367"/>
      <c r="I14" s="367"/>
      <c r="J14" s="367"/>
      <c r="K14" s="367"/>
      <c r="L14" s="367"/>
    </row>
    <row r="15" spans="1:12" ht="20" customHeight="1">
      <c r="B15" s="1592" t="s">
        <v>532</v>
      </c>
      <c r="C15" s="1592"/>
      <c r="D15" s="1592"/>
      <c r="E15" s="1592"/>
      <c r="F15" s="1592"/>
      <c r="G15" s="1592"/>
      <c r="H15" s="367"/>
      <c r="I15" s="367"/>
      <c r="J15" s="367"/>
      <c r="K15" s="367"/>
      <c r="L15" s="367"/>
    </row>
    <row r="16" spans="1:12" ht="20" customHeight="1">
      <c r="B16" s="1592" t="s">
        <v>533</v>
      </c>
      <c r="C16" s="1592"/>
      <c r="D16" s="1592"/>
      <c r="E16" s="1592"/>
      <c r="F16" s="1592"/>
      <c r="G16" s="1592"/>
      <c r="H16" s="367"/>
      <c r="I16" s="367"/>
      <c r="J16" s="367"/>
      <c r="K16" s="367"/>
      <c r="L16" s="367"/>
    </row>
    <row r="17" spans="2:12" ht="20" customHeight="1">
      <c r="B17" s="1592" t="s">
        <v>534</v>
      </c>
      <c r="C17" s="1592"/>
      <c r="D17" s="1592"/>
      <c r="E17" s="1592"/>
      <c r="F17" s="1592"/>
      <c r="G17" s="1592"/>
      <c r="H17" s="367"/>
      <c r="I17" s="367"/>
      <c r="J17" s="367"/>
      <c r="K17" s="367"/>
      <c r="L17" s="367"/>
    </row>
    <row r="18" spans="2:12" ht="20" customHeight="1">
      <c r="B18" s="1574"/>
      <c r="C18" s="1574"/>
      <c r="D18" s="1574"/>
      <c r="E18" s="1574"/>
      <c r="F18" s="1574"/>
      <c r="G18" s="1574"/>
      <c r="H18" s="1574"/>
      <c r="I18" s="1574"/>
      <c r="J18" s="1574"/>
      <c r="K18" s="1574"/>
      <c r="L18" s="1574"/>
    </row>
  </sheetData>
  <mergeCells count="5">
    <mergeCell ref="B14:G14"/>
    <mergeCell ref="B15:G15"/>
    <mergeCell ref="B16:G16"/>
    <mergeCell ref="B17:G17"/>
    <mergeCell ref="B18:L18"/>
  </mergeCells>
  <hyperlinks>
    <hyperlink ref="A2" location="Summary!A1" display=" " xr:uid="{8B4BE4C4-24B1-4ED4-A130-40E4A7AC2701}"/>
  </hyperlinks>
  <pageMargins left="0.74803149606299213" right="0.74803149606299213" top="0.98425196850393704"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FF795-2670-4B70-916B-FB9F8DF3780D}">
  <sheetPr>
    <tabColor rgb="FF32C8C8"/>
  </sheetPr>
  <dimension ref="A2:M132"/>
  <sheetViews>
    <sheetView showGridLines="0" zoomScale="120" zoomScaleNormal="120" zoomScaleSheetLayoutView="100" zoomScalePageLayoutView="120" workbookViewId="0"/>
  </sheetViews>
  <sheetFormatPr baseColWidth="10" defaultColWidth="10.83203125" defaultRowHeight="20" customHeight="1"/>
  <cols>
    <col min="1" max="1" width="5.5" style="366" customWidth="1"/>
    <col min="2" max="2" width="46.1640625" style="366" customWidth="1"/>
    <col min="3" max="9" width="12" style="366" customWidth="1"/>
    <col min="10" max="10" width="5.5" style="366" customWidth="1"/>
    <col min="11" max="16384" width="10.83203125" style="366"/>
  </cols>
  <sheetData>
    <row r="2" spans="1:13" ht="20" customHeight="1">
      <c r="A2" s="21" t="s">
        <v>14</v>
      </c>
      <c r="B2" s="37" t="s">
        <v>535</v>
      </c>
      <c r="C2" s="37"/>
      <c r="D2" s="37"/>
      <c r="E2" s="37"/>
      <c r="F2" s="37"/>
      <c r="G2" s="37"/>
      <c r="H2" s="37"/>
      <c r="I2" s="37"/>
      <c r="J2" s="37"/>
      <c r="K2" s="37"/>
      <c r="L2" s="37"/>
      <c r="M2" s="37"/>
    </row>
    <row r="3" spans="1:13" ht="20" customHeight="1">
      <c r="B3" s="498"/>
      <c r="C3" s="498"/>
      <c r="D3" s="498"/>
      <c r="E3" s="498"/>
      <c r="F3" s="498"/>
      <c r="G3" s="498"/>
      <c r="H3" s="498"/>
      <c r="I3" s="498"/>
      <c r="J3" s="498"/>
      <c r="K3" s="498"/>
      <c r="L3" s="498"/>
      <c r="M3" s="498"/>
    </row>
    <row r="4" spans="1:13" ht="20" customHeight="1">
      <c r="B4" s="499"/>
      <c r="C4" s="364"/>
      <c r="D4" s="364"/>
      <c r="E4" s="364"/>
      <c r="F4" s="364"/>
      <c r="G4" s="364"/>
      <c r="H4" s="364"/>
      <c r="I4" s="364"/>
    </row>
    <row r="5" spans="1:13" ht="20" customHeight="1">
      <c r="B5" s="500" t="s">
        <v>536</v>
      </c>
      <c r="C5" s="1609" t="s">
        <v>537</v>
      </c>
      <c r="D5" s="1609"/>
      <c r="E5" s="1609"/>
      <c r="F5" s="1609"/>
      <c r="G5" s="1609"/>
      <c r="H5" s="1609"/>
      <c r="I5" s="1609"/>
    </row>
    <row r="6" spans="1:13" ht="42.75" customHeight="1">
      <c r="B6" s="1191" t="s">
        <v>538</v>
      </c>
      <c r="C6" s="1192" t="s">
        <v>539</v>
      </c>
      <c r="D6" s="1193" t="s">
        <v>461</v>
      </c>
      <c r="E6" s="1192" t="s">
        <v>540</v>
      </c>
      <c r="F6" s="1192" t="s">
        <v>541</v>
      </c>
      <c r="G6" s="1192" t="s">
        <v>474</v>
      </c>
      <c r="H6" s="1193" t="s">
        <v>482</v>
      </c>
      <c r="I6" s="1193" t="s">
        <v>31</v>
      </c>
    </row>
    <row r="7" spans="1:13" ht="20" customHeight="1">
      <c r="B7" s="1164" t="s">
        <v>542</v>
      </c>
      <c r="C7" s="1166">
        <v>1812</v>
      </c>
      <c r="D7" s="1166">
        <v>25</v>
      </c>
      <c r="E7" s="1166">
        <v>2020</v>
      </c>
      <c r="F7" s="1166">
        <v>1309</v>
      </c>
      <c r="G7" s="1166">
        <v>1799</v>
      </c>
      <c r="H7" s="1166">
        <v>1025</v>
      </c>
      <c r="I7" s="1166">
        <v>7990</v>
      </c>
    </row>
    <row r="8" spans="1:13" ht="20" customHeight="1">
      <c r="B8" s="501" t="s">
        <v>543</v>
      </c>
      <c r="C8" s="449">
        <v>49</v>
      </c>
      <c r="D8" s="449">
        <v>1</v>
      </c>
      <c r="E8" s="449">
        <v>1</v>
      </c>
      <c r="F8" s="449">
        <v>232</v>
      </c>
      <c r="G8" s="449">
        <v>-234</v>
      </c>
      <c r="H8" s="449">
        <v>39</v>
      </c>
      <c r="I8" s="502">
        <v>88</v>
      </c>
    </row>
    <row r="9" spans="1:13" ht="20" customHeight="1">
      <c r="B9" s="501" t="s">
        <v>544</v>
      </c>
      <c r="C9" s="449">
        <v>47</v>
      </c>
      <c r="D9" s="449" t="s">
        <v>10</v>
      </c>
      <c r="E9" s="449">
        <v>11</v>
      </c>
      <c r="F9" s="449">
        <v>5</v>
      </c>
      <c r="G9" s="449">
        <v>33</v>
      </c>
      <c r="H9" s="449">
        <v>15</v>
      </c>
      <c r="I9" s="502">
        <v>111</v>
      </c>
    </row>
    <row r="10" spans="1:13" ht="20" customHeight="1">
      <c r="B10" s="501" t="s">
        <v>545</v>
      </c>
      <c r="C10" s="449" t="s">
        <v>10</v>
      </c>
      <c r="D10" s="449" t="s">
        <v>10</v>
      </c>
      <c r="E10" s="449" t="s">
        <v>10</v>
      </c>
      <c r="F10" s="449" t="s">
        <v>10</v>
      </c>
      <c r="G10" s="449">
        <v>152</v>
      </c>
      <c r="H10" s="449" t="s">
        <v>10</v>
      </c>
      <c r="I10" s="502">
        <v>152</v>
      </c>
      <c r="J10" s="364"/>
      <c r="K10" s="364"/>
    </row>
    <row r="11" spans="1:13" ht="20" customHeight="1">
      <c r="B11" s="501" t="s">
        <v>546</v>
      </c>
      <c r="C11" s="449">
        <v>-27</v>
      </c>
      <c r="D11" s="449">
        <v>-13</v>
      </c>
      <c r="E11" s="449" t="s">
        <v>10</v>
      </c>
      <c r="F11" s="449" t="s">
        <v>10</v>
      </c>
      <c r="G11" s="449">
        <v>-21</v>
      </c>
      <c r="H11" s="449" t="s">
        <v>10</v>
      </c>
      <c r="I11" s="502">
        <v>-61</v>
      </c>
    </row>
    <row r="12" spans="1:13" ht="20" customHeight="1">
      <c r="B12" s="1194" t="s">
        <v>547</v>
      </c>
      <c r="C12" s="579">
        <v>-155</v>
      </c>
      <c r="D12" s="579">
        <v>-2</v>
      </c>
      <c r="E12" s="579">
        <v>-230</v>
      </c>
      <c r="F12" s="579">
        <v>-104</v>
      </c>
      <c r="G12" s="579">
        <v>-90</v>
      </c>
      <c r="H12" s="579">
        <v>-97</v>
      </c>
      <c r="I12" s="1195">
        <v>-678</v>
      </c>
    </row>
    <row r="13" spans="1:13" ht="20" customHeight="1">
      <c r="B13" s="1164" t="s">
        <v>548</v>
      </c>
      <c r="C13" s="1166">
        <v>1726</v>
      </c>
      <c r="D13" s="1166">
        <v>11</v>
      </c>
      <c r="E13" s="1166">
        <v>1802</v>
      </c>
      <c r="F13" s="1166">
        <v>1442</v>
      </c>
      <c r="G13" s="1166">
        <v>1639</v>
      </c>
      <c r="H13" s="1166">
        <v>982</v>
      </c>
      <c r="I13" s="1165">
        <v>7602</v>
      </c>
    </row>
    <row r="14" spans="1:13" ht="20" customHeight="1">
      <c r="B14" s="501" t="s">
        <v>543</v>
      </c>
      <c r="C14" s="449">
        <v>122</v>
      </c>
      <c r="D14" s="449">
        <v>2</v>
      </c>
      <c r="E14" s="449">
        <v>106</v>
      </c>
      <c r="F14" s="449">
        <v>50</v>
      </c>
      <c r="G14" s="449">
        <v>195</v>
      </c>
      <c r="H14" s="449">
        <v>44</v>
      </c>
      <c r="I14" s="502">
        <v>519</v>
      </c>
    </row>
    <row r="15" spans="1:13" ht="20" customHeight="1">
      <c r="B15" s="501" t="s">
        <v>544</v>
      </c>
      <c r="C15" s="449" t="s">
        <v>10</v>
      </c>
      <c r="D15" s="449" t="s">
        <v>10</v>
      </c>
      <c r="E15" s="449">
        <v>29</v>
      </c>
      <c r="F15" s="449">
        <v>62</v>
      </c>
      <c r="G15" s="449">
        <v>149</v>
      </c>
      <c r="H15" s="449">
        <v>6</v>
      </c>
      <c r="I15" s="502">
        <v>246</v>
      </c>
    </row>
    <row r="16" spans="1:13" ht="20" customHeight="1">
      <c r="B16" s="501" t="s">
        <v>545</v>
      </c>
      <c r="C16" s="449">
        <v>9</v>
      </c>
      <c r="D16" s="449" t="s">
        <v>10</v>
      </c>
      <c r="E16" s="449">
        <v>2</v>
      </c>
      <c r="F16" s="449" t="s">
        <v>10</v>
      </c>
      <c r="G16" s="449" t="s">
        <v>10</v>
      </c>
      <c r="H16" s="449" t="s">
        <v>10</v>
      </c>
      <c r="I16" s="502">
        <v>11</v>
      </c>
    </row>
    <row r="17" spans="2:9" ht="20" customHeight="1">
      <c r="B17" s="501" t="s">
        <v>546</v>
      </c>
      <c r="C17" s="449">
        <v>-17</v>
      </c>
      <c r="D17" s="449" t="s">
        <v>10</v>
      </c>
      <c r="E17" s="449">
        <v>-28</v>
      </c>
      <c r="F17" s="449" t="s">
        <v>10</v>
      </c>
      <c r="G17" s="449">
        <v>-52</v>
      </c>
      <c r="H17" s="449" t="s">
        <v>10</v>
      </c>
      <c r="I17" s="502">
        <v>-97</v>
      </c>
    </row>
    <row r="18" spans="2:9" ht="20" customHeight="1">
      <c r="B18" s="1194" t="s">
        <v>547</v>
      </c>
      <c r="C18" s="579">
        <v>-162</v>
      </c>
      <c r="D18" s="579">
        <v>-2</v>
      </c>
      <c r="E18" s="579">
        <v>-232</v>
      </c>
      <c r="F18" s="579">
        <v>-104</v>
      </c>
      <c r="G18" s="579">
        <v>-115</v>
      </c>
      <c r="H18" s="579">
        <v>-89</v>
      </c>
      <c r="I18" s="1195">
        <v>-704</v>
      </c>
    </row>
    <row r="19" spans="2:9" ht="20" customHeight="1">
      <c r="B19" s="1164" t="s">
        <v>549</v>
      </c>
      <c r="C19" s="1166">
        <v>1678</v>
      </c>
      <c r="D19" s="1166">
        <v>11</v>
      </c>
      <c r="E19" s="1166">
        <v>1679</v>
      </c>
      <c r="F19" s="1166">
        <v>1450</v>
      </c>
      <c r="G19" s="1166">
        <v>1816</v>
      </c>
      <c r="H19" s="1166">
        <v>943</v>
      </c>
      <c r="I19" s="1165">
        <v>7577</v>
      </c>
    </row>
    <row r="20" spans="2:9" ht="20" customHeight="1">
      <c r="B20" s="501" t="s">
        <v>543</v>
      </c>
      <c r="C20" s="449">
        <v>126</v>
      </c>
      <c r="D20" s="449" t="s">
        <v>10</v>
      </c>
      <c r="E20" s="449">
        <v>132</v>
      </c>
      <c r="F20" s="449">
        <v>137</v>
      </c>
      <c r="G20" s="449">
        <v>28</v>
      </c>
      <c r="H20" s="449">
        <v>27</v>
      </c>
      <c r="I20" s="502">
        <v>450</v>
      </c>
    </row>
    <row r="21" spans="2:9" ht="20" customHeight="1">
      <c r="B21" s="501" t="s">
        <v>544</v>
      </c>
      <c r="C21" s="449">
        <v>69</v>
      </c>
      <c r="D21" s="449" t="s">
        <v>10</v>
      </c>
      <c r="E21" s="449">
        <v>45</v>
      </c>
      <c r="F21" s="449">
        <v>444</v>
      </c>
      <c r="G21" s="449">
        <v>27</v>
      </c>
      <c r="H21" s="449">
        <v>13</v>
      </c>
      <c r="I21" s="502">
        <v>598</v>
      </c>
    </row>
    <row r="22" spans="2:9" ht="20" customHeight="1">
      <c r="B22" s="501" t="s">
        <v>545</v>
      </c>
      <c r="C22" s="449">
        <v>316</v>
      </c>
      <c r="D22" s="449" t="s">
        <v>10</v>
      </c>
      <c r="E22" s="449" t="s">
        <v>10</v>
      </c>
      <c r="F22" s="449">
        <v>85</v>
      </c>
      <c r="G22" s="449">
        <v>86</v>
      </c>
      <c r="H22" s="449" t="s">
        <v>10</v>
      </c>
      <c r="I22" s="502">
        <v>487</v>
      </c>
    </row>
    <row r="23" spans="2:9" ht="20" customHeight="1">
      <c r="B23" s="501" t="s">
        <v>546</v>
      </c>
      <c r="C23" s="449">
        <v>-103</v>
      </c>
      <c r="D23" s="449" t="s">
        <v>10</v>
      </c>
      <c r="E23" s="449">
        <v>-5</v>
      </c>
      <c r="F23" s="449" t="s">
        <v>10</v>
      </c>
      <c r="G23" s="449">
        <v>-24</v>
      </c>
      <c r="H23" s="449">
        <v>-89</v>
      </c>
      <c r="I23" s="502">
        <v>-221</v>
      </c>
    </row>
    <row r="24" spans="2:9" ht="20" customHeight="1">
      <c r="B24" s="1194" t="s">
        <v>547</v>
      </c>
      <c r="C24" s="579">
        <v>-190</v>
      </c>
      <c r="D24" s="579">
        <v>-1</v>
      </c>
      <c r="E24" s="579">
        <v>-238</v>
      </c>
      <c r="F24" s="579">
        <v>-154</v>
      </c>
      <c r="G24" s="579">
        <v>-134</v>
      </c>
      <c r="H24" s="579">
        <v>-51</v>
      </c>
      <c r="I24" s="1195">
        <v>-768</v>
      </c>
    </row>
    <row r="25" spans="2:9" ht="20" customHeight="1">
      <c r="B25" s="1164" t="s">
        <v>550</v>
      </c>
      <c r="C25" s="1166">
        <v>1896</v>
      </c>
      <c r="D25" s="1166">
        <v>10</v>
      </c>
      <c r="E25" s="1166">
        <v>1613</v>
      </c>
      <c r="F25" s="1166">
        <v>1962</v>
      </c>
      <c r="G25" s="1166">
        <v>1799</v>
      </c>
      <c r="H25" s="1166">
        <v>843</v>
      </c>
      <c r="I25" s="1165">
        <v>8123</v>
      </c>
    </row>
    <row r="26" spans="2:9" ht="20" customHeight="1">
      <c r="B26" s="501" t="s">
        <v>543</v>
      </c>
      <c r="C26" s="449">
        <v>67</v>
      </c>
      <c r="D26" s="449">
        <v>2</v>
      </c>
      <c r="E26" s="449">
        <v>113</v>
      </c>
      <c r="F26" s="449">
        <v>211</v>
      </c>
      <c r="G26" s="449">
        <v>76</v>
      </c>
      <c r="H26" s="449">
        <v>25</v>
      </c>
      <c r="I26" s="502">
        <v>494</v>
      </c>
    </row>
    <row r="27" spans="2:9" ht="20" customHeight="1">
      <c r="B27" s="501" t="s">
        <v>544</v>
      </c>
      <c r="C27" s="449">
        <v>9</v>
      </c>
      <c r="D27" s="449" t="s">
        <v>10</v>
      </c>
      <c r="E27" s="449">
        <v>1</v>
      </c>
      <c r="F27" s="449">
        <v>1</v>
      </c>
      <c r="G27" s="449">
        <v>76</v>
      </c>
      <c r="H27" s="449">
        <v>32</v>
      </c>
      <c r="I27" s="502">
        <v>119</v>
      </c>
    </row>
    <row r="28" spans="2:9" ht="20" customHeight="1">
      <c r="B28" s="501" t="s">
        <v>545</v>
      </c>
      <c r="C28" s="449">
        <v>40</v>
      </c>
      <c r="D28" s="449" t="s">
        <v>10</v>
      </c>
      <c r="E28" s="449">
        <v>421</v>
      </c>
      <c r="F28" s="449">
        <v>17</v>
      </c>
      <c r="G28" s="449" t="s">
        <v>10</v>
      </c>
      <c r="H28" s="449" t="s">
        <v>10</v>
      </c>
      <c r="I28" s="502">
        <v>478</v>
      </c>
    </row>
    <row r="29" spans="2:9" ht="20" customHeight="1">
      <c r="B29" s="501" t="s">
        <v>546</v>
      </c>
      <c r="C29" s="449">
        <v>-3</v>
      </c>
      <c r="D29" s="449" t="s">
        <v>10</v>
      </c>
      <c r="E29" s="449" t="s">
        <v>10</v>
      </c>
      <c r="F29" s="449" t="s">
        <v>10</v>
      </c>
      <c r="G29" s="449">
        <v>-1</v>
      </c>
      <c r="H29" s="449" t="s">
        <v>10</v>
      </c>
      <c r="I29" s="502">
        <v>-4</v>
      </c>
    </row>
    <row r="30" spans="2:9" ht="20" customHeight="1">
      <c r="B30" s="1194" t="s">
        <v>547</v>
      </c>
      <c r="C30" s="579">
        <v>-197</v>
      </c>
      <c r="D30" s="579">
        <v>-2</v>
      </c>
      <c r="E30" s="579">
        <v>-249</v>
      </c>
      <c r="F30" s="579">
        <v>-175</v>
      </c>
      <c r="G30" s="579">
        <v>-131</v>
      </c>
      <c r="H30" s="579">
        <v>-79</v>
      </c>
      <c r="I30" s="1195">
        <v>-833</v>
      </c>
    </row>
    <row r="31" spans="2:9" ht="20" customHeight="1">
      <c r="B31" s="1196" t="s">
        <v>551</v>
      </c>
      <c r="C31" s="1197">
        <v>1812</v>
      </c>
      <c r="D31" s="1197">
        <v>10</v>
      </c>
      <c r="E31" s="1197">
        <v>1899</v>
      </c>
      <c r="F31" s="1197">
        <v>2016</v>
      </c>
      <c r="G31" s="1197">
        <v>1819</v>
      </c>
      <c r="H31" s="1197">
        <v>821</v>
      </c>
      <c r="I31" s="1198">
        <v>8377</v>
      </c>
    </row>
    <row r="32" spans="2:9" ht="20" customHeight="1">
      <c r="B32" s="501" t="s">
        <v>543</v>
      </c>
      <c r="C32" s="449">
        <v>144</v>
      </c>
      <c r="D32" s="449">
        <v>4</v>
      </c>
      <c r="E32" s="449">
        <v>61</v>
      </c>
      <c r="F32" s="449">
        <v>175</v>
      </c>
      <c r="G32" s="449">
        <v>-131</v>
      </c>
      <c r="H32" s="449">
        <v>23</v>
      </c>
      <c r="I32" s="502">
        <v>276</v>
      </c>
    </row>
    <row r="33" spans="2:9" ht="20" customHeight="1">
      <c r="B33" s="501" t="s">
        <v>544</v>
      </c>
      <c r="C33" s="449" t="s">
        <v>10</v>
      </c>
      <c r="D33" s="449" t="s">
        <v>10</v>
      </c>
      <c r="E33" s="449">
        <v>19</v>
      </c>
      <c r="F33" s="449" t="s">
        <v>457</v>
      </c>
      <c r="G33" s="449">
        <v>13</v>
      </c>
      <c r="H33" s="449">
        <v>25</v>
      </c>
      <c r="I33" s="502">
        <v>57</v>
      </c>
    </row>
    <row r="34" spans="2:9" ht="20" customHeight="1">
      <c r="B34" s="501" t="s">
        <v>545</v>
      </c>
      <c r="C34" s="449" t="s">
        <v>10</v>
      </c>
      <c r="D34" s="449" t="s">
        <v>10</v>
      </c>
      <c r="E34" s="449" t="s">
        <v>10</v>
      </c>
      <c r="F34" s="449">
        <v>206</v>
      </c>
      <c r="G34" s="449" t="s">
        <v>10</v>
      </c>
      <c r="H34" s="449" t="s">
        <v>10</v>
      </c>
      <c r="I34" s="502">
        <v>206</v>
      </c>
    </row>
    <row r="35" spans="2:9" ht="20" customHeight="1">
      <c r="B35" s="501" t="s">
        <v>546</v>
      </c>
      <c r="C35" s="449">
        <v>-10</v>
      </c>
      <c r="D35" s="449" t="s">
        <v>10</v>
      </c>
      <c r="E35" s="449" t="s">
        <v>10</v>
      </c>
      <c r="F35" s="449">
        <v>-3</v>
      </c>
      <c r="G35" s="449" t="s">
        <v>10</v>
      </c>
      <c r="H35" s="449">
        <v>-8</v>
      </c>
      <c r="I35" s="502">
        <v>-21</v>
      </c>
    </row>
    <row r="36" spans="2:9" ht="20" customHeight="1">
      <c r="B36" s="1194" t="s">
        <v>547</v>
      </c>
      <c r="C36" s="579">
        <v>-205</v>
      </c>
      <c r="D36" s="579">
        <v>-2</v>
      </c>
      <c r="E36" s="579">
        <v>-222</v>
      </c>
      <c r="F36" s="579">
        <v>-149</v>
      </c>
      <c r="G36" s="579">
        <v>-129</v>
      </c>
      <c r="H36" s="579">
        <v>-83</v>
      </c>
      <c r="I36" s="1195">
        <v>-790</v>
      </c>
    </row>
    <row r="37" spans="2:9" ht="20" customHeight="1">
      <c r="B37" s="1201" t="s">
        <v>552</v>
      </c>
      <c r="C37" s="1202">
        <v>1741</v>
      </c>
      <c r="D37" s="1202">
        <v>12</v>
      </c>
      <c r="E37" s="1202">
        <v>1757</v>
      </c>
      <c r="F37" s="1202">
        <v>2245</v>
      </c>
      <c r="G37" s="1202">
        <v>1572</v>
      </c>
      <c r="H37" s="1202">
        <v>778</v>
      </c>
      <c r="I37" s="1203">
        <v>8105</v>
      </c>
    </row>
    <row r="38" spans="2:9" ht="20" customHeight="1">
      <c r="B38" s="1610" t="s">
        <v>553</v>
      </c>
      <c r="C38" s="1610"/>
      <c r="D38" s="1199"/>
      <c r="E38" s="1200"/>
      <c r="F38" s="1200"/>
      <c r="G38" s="1200"/>
      <c r="H38" s="1200"/>
      <c r="I38" s="1200"/>
    </row>
    <row r="39" spans="2:9" ht="20" customHeight="1">
      <c r="B39" s="501" t="s">
        <v>554</v>
      </c>
      <c r="C39" s="449" t="s">
        <v>10</v>
      </c>
      <c r="D39" s="449" t="s">
        <v>10</v>
      </c>
      <c r="E39" s="449">
        <v>105</v>
      </c>
      <c r="F39" s="449" t="s">
        <v>10</v>
      </c>
      <c r="G39" s="449" t="s">
        <v>10</v>
      </c>
      <c r="H39" s="449" t="s">
        <v>10</v>
      </c>
      <c r="I39" s="502">
        <v>105</v>
      </c>
    </row>
    <row r="40" spans="2:9" ht="20" customHeight="1">
      <c r="B40" s="501" t="s">
        <v>555</v>
      </c>
      <c r="C40" s="449" t="s">
        <v>10</v>
      </c>
      <c r="D40" s="449" t="s">
        <v>10</v>
      </c>
      <c r="E40" s="449">
        <v>102</v>
      </c>
      <c r="F40" s="449" t="s">
        <v>10</v>
      </c>
      <c r="G40" s="449" t="s">
        <v>10</v>
      </c>
      <c r="H40" s="449" t="s">
        <v>10</v>
      </c>
      <c r="I40" s="502">
        <v>102</v>
      </c>
    </row>
    <row r="41" spans="2:9" ht="20" customHeight="1">
      <c r="B41" s="501" t="s">
        <v>556</v>
      </c>
      <c r="C41" s="449" t="s">
        <v>10</v>
      </c>
      <c r="D41" s="449" t="s">
        <v>10</v>
      </c>
      <c r="E41" s="449">
        <v>98</v>
      </c>
      <c r="F41" s="449" t="s">
        <v>10</v>
      </c>
      <c r="G41" s="449" t="s">
        <v>10</v>
      </c>
      <c r="H41" s="449" t="s">
        <v>10</v>
      </c>
      <c r="I41" s="502">
        <v>98</v>
      </c>
    </row>
    <row r="42" spans="2:9" ht="20" customHeight="1">
      <c r="B42" s="544" t="s">
        <v>557</v>
      </c>
      <c r="C42" s="248" t="s">
        <v>10</v>
      </c>
      <c r="D42" s="248" t="s">
        <v>10</v>
      </c>
      <c r="E42" s="248">
        <v>86</v>
      </c>
      <c r="F42" s="248" t="s">
        <v>10</v>
      </c>
      <c r="G42" s="248" t="s">
        <v>10</v>
      </c>
      <c r="H42" s="248" t="s">
        <v>10</v>
      </c>
      <c r="I42" s="1195">
        <v>86</v>
      </c>
    </row>
    <row r="43" spans="2:9" ht="20" customHeight="1">
      <c r="B43" s="1140" t="s">
        <v>558</v>
      </c>
      <c r="C43" s="1202" t="s">
        <v>10</v>
      </c>
      <c r="D43" s="1202" t="s">
        <v>10</v>
      </c>
      <c r="E43" s="1202">
        <v>52</v>
      </c>
      <c r="F43" s="1202" t="s">
        <v>10</v>
      </c>
      <c r="G43" s="1202" t="s">
        <v>10</v>
      </c>
      <c r="H43" s="1202" t="s">
        <v>10</v>
      </c>
      <c r="I43" s="1203">
        <v>52</v>
      </c>
    </row>
    <row r="44" spans="2:9" ht="20" customHeight="1">
      <c r="B44" s="503"/>
      <c r="C44" s="504"/>
      <c r="D44" s="504"/>
      <c r="E44" s="504"/>
      <c r="F44" s="504"/>
      <c r="G44" s="504"/>
      <c r="H44" s="504"/>
      <c r="I44" s="504"/>
    </row>
    <row r="46" spans="2:9" ht="20" customHeight="1">
      <c r="B46" s="505" t="s">
        <v>559</v>
      </c>
      <c r="C46" s="1609" t="s">
        <v>560</v>
      </c>
      <c r="D46" s="1609"/>
      <c r="E46" s="1609"/>
      <c r="F46" s="1609"/>
      <c r="G46" s="1609"/>
      <c r="H46" s="1609"/>
      <c r="I46" s="1609"/>
    </row>
    <row r="47" spans="2:9" ht="42.75" customHeight="1">
      <c r="B47" s="1191" t="s">
        <v>538</v>
      </c>
      <c r="C47" s="1192" t="s">
        <v>539</v>
      </c>
      <c r="D47" s="1193" t="s">
        <v>461</v>
      </c>
      <c r="E47" s="1192" t="s">
        <v>540</v>
      </c>
      <c r="F47" s="1192" t="s">
        <v>541</v>
      </c>
      <c r="G47" s="1192" t="s">
        <v>474</v>
      </c>
      <c r="H47" s="1193" t="s">
        <v>482</v>
      </c>
      <c r="I47" s="1193" t="s">
        <v>31</v>
      </c>
    </row>
    <row r="48" spans="2:9" ht="20" customHeight="1">
      <c r="B48" s="1204" t="s">
        <v>542</v>
      </c>
      <c r="C48" s="1166" t="s">
        <v>10</v>
      </c>
      <c r="D48" s="1166">
        <v>2220</v>
      </c>
      <c r="E48" s="1166">
        <v>71</v>
      </c>
      <c r="F48" s="1166">
        <v>1121</v>
      </c>
      <c r="G48" s="1166">
        <v>178</v>
      </c>
      <c r="H48" s="1166" t="s">
        <v>10</v>
      </c>
      <c r="I48" s="1165">
        <v>3590</v>
      </c>
    </row>
    <row r="49" spans="2:9" ht="20" customHeight="1">
      <c r="B49" s="38" t="s">
        <v>543</v>
      </c>
      <c r="C49" s="449" t="s">
        <v>10</v>
      </c>
      <c r="D49" s="449">
        <v>16</v>
      </c>
      <c r="E49" s="449" t="s">
        <v>10</v>
      </c>
      <c r="F49" s="449">
        <v>68</v>
      </c>
      <c r="G49" s="449">
        <v>-1</v>
      </c>
      <c r="H49" s="449" t="s">
        <v>10</v>
      </c>
      <c r="I49" s="502">
        <v>83</v>
      </c>
    </row>
    <row r="50" spans="2:9" ht="20" customHeight="1">
      <c r="B50" s="38" t="s">
        <v>544</v>
      </c>
      <c r="C50" s="449" t="s">
        <v>10</v>
      </c>
      <c r="D50" s="449">
        <v>331</v>
      </c>
      <c r="E50" s="449" t="s">
        <v>10</v>
      </c>
      <c r="F50" s="449" t="s">
        <v>10</v>
      </c>
      <c r="G50" s="449" t="s">
        <v>10</v>
      </c>
      <c r="H50" s="449" t="s">
        <v>10</v>
      </c>
      <c r="I50" s="502">
        <v>331</v>
      </c>
    </row>
    <row r="51" spans="2:9" ht="20" customHeight="1">
      <c r="B51" s="38" t="s">
        <v>545</v>
      </c>
      <c r="C51" s="449" t="s">
        <v>10</v>
      </c>
      <c r="D51" s="449" t="s">
        <v>10</v>
      </c>
      <c r="E51" s="449" t="s">
        <v>10</v>
      </c>
      <c r="F51" s="449">
        <v>190</v>
      </c>
      <c r="G51" s="449" t="s">
        <v>10</v>
      </c>
      <c r="H51" s="449" t="s">
        <v>10</v>
      </c>
      <c r="I51" s="502">
        <v>190</v>
      </c>
    </row>
    <row r="52" spans="2:9" ht="20" customHeight="1">
      <c r="B52" s="38" t="s">
        <v>546</v>
      </c>
      <c r="C52" s="449" t="s">
        <v>10</v>
      </c>
      <c r="D52" s="449">
        <v>-59</v>
      </c>
      <c r="E52" s="449" t="s">
        <v>10</v>
      </c>
      <c r="F52" s="449" t="s">
        <v>10</v>
      </c>
      <c r="G52" s="449" t="s">
        <v>10</v>
      </c>
      <c r="H52" s="449" t="s">
        <v>10</v>
      </c>
      <c r="I52" s="502">
        <v>-59</v>
      </c>
    </row>
    <row r="53" spans="2:9" ht="20" customHeight="1">
      <c r="B53" s="177" t="s">
        <v>547</v>
      </c>
      <c r="C53" s="248" t="s">
        <v>10</v>
      </c>
      <c r="D53" s="248">
        <v>-119</v>
      </c>
      <c r="E53" s="248">
        <v>-1</v>
      </c>
      <c r="F53" s="248">
        <v>-87</v>
      </c>
      <c r="G53" s="248">
        <v>-12</v>
      </c>
      <c r="H53" s="248" t="s">
        <v>10</v>
      </c>
      <c r="I53" s="246">
        <v>-219</v>
      </c>
    </row>
    <row r="54" spans="2:9" ht="20" customHeight="1">
      <c r="B54" s="1204" t="s">
        <v>548</v>
      </c>
      <c r="C54" s="1166" t="s">
        <v>10</v>
      </c>
      <c r="D54" s="1166">
        <v>2389</v>
      </c>
      <c r="E54" s="1166">
        <v>70</v>
      </c>
      <c r="F54" s="1166">
        <v>1292</v>
      </c>
      <c r="G54" s="1166">
        <v>165</v>
      </c>
      <c r="H54" s="1166" t="s">
        <v>10</v>
      </c>
      <c r="I54" s="1165">
        <v>3916</v>
      </c>
    </row>
    <row r="55" spans="2:9" ht="20" customHeight="1">
      <c r="B55" s="38" t="s">
        <v>543</v>
      </c>
      <c r="C55" s="449" t="s">
        <v>10</v>
      </c>
      <c r="D55" s="449">
        <v>17</v>
      </c>
      <c r="E55" s="449" t="s">
        <v>10</v>
      </c>
      <c r="F55" s="449">
        <v>45</v>
      </c>
      <c r="G55" s="449">
        <v>-6</v>
      </c>
      <c r="H55" s="449" t="s">
        <v>10</v>
      </c>
      <c r="I55" s="502">
        <v>56</v>
      </c>
    </row>
    <row r="56" spans="2:9" ht="16">
      <c r="B56" s="38" t="s">
        <v>544</v>
      </c>
      <c r="C56" s="449" t="s">
        <v>10</v>
      </c>
      <c r="D56" s="449">
        <v>124</v>
      </c>
      <c r="E56" s="449" t="s">
        <v>10</v>
      </c>
      <c r="F56" s="449" t="s">
        <v>10</v>
      </c>
      <c r="G56" s="449" t="s">
        <v>10</v>
      </c>
      <c r="H56" s="449" t="s">
        <v>10</v>
      </c>
      <c r="I56" s="502">
        <v>124</v>
      </c>
    </row>
    <row r="57" spans="2:9" ht="20" customHeight="1">
      <c r="B57" s="38" t="s">
        <v>545</v>
      </c>
      <c r="C57" s="449" t="s">
        <v>10</v>
      </c>
      <c r="D57" s="449">
        <v>35</v>
      </c>
      <c r="E57" s="449" t="s">
        <v>10</v>
      </c>
      <c r="F57" s="449" t="s">
        <v>10</v>
      </c>
      <c r="G57" s="449" t="s">
        <v>10</v>
      </c>
      <c r="H57" s="449" t="s">
        <v>10</v>
      </c>
      <c r="I57" s="502">
        <v>35</v>
      </c>
    </row>
    <row r="58" spans="2:9" ht="20" customHeight="1">
      <c r="B58" s="38" t="s">
        <v>546</v>
      </c>
      <c r="C58" s="449" t="s">
        <v>10</v>
      </c>
      <c r="D58" s="449" t="s">
        <v>10</v>
      </c>
      <c r="E58" s="449" t="s">
        <v>10</v>
      </c>
      <c r="F58" s="449" t="s">
        <v>10</v>
      </c>
      <c r="G58" s="449" t="s">
        <v>10</v>
      </c>
      <c r="H58" s="449" t="s">
        <v>10</v>
      </c>
      <c r="I58" s="502" t="s">
        <v>10</v>
      </c>
    </row>
    <row r="59" spans="2:9" ht="20" customHeight="1">
      <c r="B59" s="177" t="s">
        <v>547</v>
      </c>
      <c r="C59" s="248" t="s">
        <v>10</v>
      </c>
      <c r="D59" s="248">
        <v>-114</v>
      </c>
      <c r="E59" s="248">
        <v>-7</v>
      </c>
      <c r="F59" s="248">
        <v>-100</v>
      </c>
      <c r="G59" s="248">
        <v>-12</v>
      </c>
      <c r="H59" s="248" t="s">
        <v>10</v>
      </c>
      <c r="I59" s="246">
        <v>-233</v>
      </c>
    </row>
    <row r="60" spans="2:9" ht="20" customHeight="1">
      <c r="B60" s="1204" t="s">
        <v>549</v>
      </c>
      <c r="C60" s="1166" t="s">
        <v>10</v>
      </c>
      <c r="D60" s="1166">
        <v>2451</v>
      </c>
      <c r="E60" s="1166">
        <v>63</v>
      </c>
      <c r="F60" s="1166">
        <v>1237</v>
      </c>
      <c r="G60" s="1166">
        <v>147</v>
      </c>
      <c r="H60" s="1166" t="s">
        <v>10</v>
      </c>
      <c r="I60" s="1165">
        <v>3898</v>
      </c>
    </row>
    <row r="61" spans="2:9" ht="20" customHeight="1">
      <c r="B61" s="38" t="s">
        <v>543</v>
      </c>
      <c r="C61" s="449" t="s">
        <v>10</v>
      </c>
      <c r="D61" s="449">
        <v>128</v>
      </c>
      <c r="E61" s="449">
        <v>-1</v>
      </c>
      <c r="F61" s="449">
        <v>61</v>
      </c>
      <c r="G61" s="449">
        <v>-1</v>
      </c>
      <c r="H61" s="449" t="s">
        <v>10</v>
      </c>
      <c r="I61" s="502">
        <v>187</v>
      </c>
    </row>
    <row r="62" spans="2:9" ht="16">
      <c r="B62" s="38" t="s">
        <v>544</v>
      </c>
      <c r="C62" s="449" t="s">
        <v>10</v>
      </c>
      <c r="D62" s="449">
        <v>11</v>
      </c>
      <c r="E62" s="449" t="s">
        <v>10</v>
      </c>
      <c r="F62" s="449" t="s">
        <v>10</v>
      </c>
      <c r="G62" s="449" t="s">
        <v>10</v>
      </c>
      <c r="H62" s="449" t="s">
        <v>10</v>
      </c>
      <c r="I62" s="502">
        <v>11</v>
      </c>
    </row>
    <row r="63" spans="2:9" ht="20" customHeight="1">
      <c r="B63" s="38" t="s">
        <v>545</v>
      </c>
      <c r="C63" s="449" t="s">
        <v>10</v>
      </c>
      <c r="D63" s="449">
        <v>102</v>
      </c>
      <c r="E63" s="449" t="s">
        <v>10</v>
      </c>
      <c r="F63" s="449" t="s">
        <v>10</v>
      </c>
      <c r="G63" s="449" t="s">
        <v>10</v>
      </c>
      <c r="H63" s="449" t="s">
        <v>10</v>
      </c>
      <c r="I63" s="502">
        <v>102</v>
      </c>
    </row>
    <row r="64" spans="2:9" ht="20" customHeight="1">
      <c r="B64" s="38" t="s">
        <v>546</v>
      </c>
      <c r="C64" s="449" t="s">
        <v>10</v>
      </c>
      <c r="D64" s="449">
        <v>-26</v>
      </c>
      <c r="E64" s="449" t="s">
        <v>10</v>
      </c>
      <c r="F64" s="449" t="s">
        <v>10</v>
      </c>
      <c r="G64" s="449" t="s">
        <v>10</v>
      </c>
      <c r="H64" s="449" t="s">
        <v>10</v>
      </c>
      <c r="I64" s="502">
        <v>-26</v>
      </c>
    </row>
    <row r="65" spans="2:9" ht="20" customHeight="1">
      <c r="B65" s="177" t="s">
        <v>547</v>
      </c>
      <c r="C65" s="248" t="s">
        <v>10</v>
      </c>
      <c r="D65" s="248">
        <v>-141</v>
      </c>
      <c r="E65" s="248">
        <v>-7</v>
      </c>
      <c r="F65" s="248">
        <v>-89</v>
      </c>
      <c r="G65" s="248">
        <v>-8</v>
      </c>
      <c r="H65" s="248" t="s">
        <v>10</v>
      </c>
      <c r="I65" s="246">
        <v>-245</v>
      </c>
    </row>
    <row r="66" spans="2:9" ht="20" customHeight="1">
      <c r="B66" s="1205" t="s">
        <v>550</v>
      </c>
      <c r="C66" s="1206" t="s">
        <v>10</v>
      </c>
      <c r="D66" s="1206">
        <v>2525</v>
      </c>
      <c r="E66" s="1206">
        <v>55</v>
      </c>
      <c r="F66" s="1206">
        <v>1209</v>
      </c>
      <c r="G66" s="1206">
        <v>138</v>
      </c>
      <c r="H66" s="1207" t="s">
        <v>10</v>
      </c>
      <c r="I66" s="1198">
        <v>3927</v>
      </c>
    </row>
    <row r="67" spans="2:9" ht="20" customHeight="1">
      <c r="B67" s="38" t="s">
        <v>543</v>
      </c>
      <c r="C67" s="449" t="s">
        <v>10</v>
      </c>
      <c r="D67" s="449">
        <v>85</v>
      </c>
      <c r="E67" s="506">
        <v>0</v>
      </c>
      <c r="F67" s="449">
        <v>41</v>
      </c>
      <c r="G67" s="449">
        <v>-38</v>
      </c>
      <c r="H67" s="449" t="s">
        <v>10</v>
      </c>
      <c r="I67" s="502">
        <v>88</v>
      </c>
    </row>
    <row r="68" spans="2:9" ht="16">
      <c r="B68" s="38" t="s">
        <v>544</v>
      </c>
      <c r="C68" s="449" t="s">
        <v>10</v>
      </c>
      <c r="D68" s="449">
        <v>538</v>
      </c>
      <c r="E68" s="449" t="s">
        <v>10</v>
      </c>
      <c r="F68" s="449">
        <v>18</v>
      </c>
      <c r="G68" s="449" t="s">
        <v>10</v>
      </c>
      <c r="H68" s="449" t="s">
        <v>10</v>
      </c>
      <c r="I68" s="502">
        <v>556</v>
      </c>
    </row>
    <row r="69" spans="2:9" ht="20" customHeight="1">
      <c r="B69" s="38" t="s">
        <v>545</v>
      </c>
      <c r="C69" s="449" t="s">
        <v>10</v>
      </c>
      <c r="D69" s="449" t="s">
        <v>10</v>
      </c>
      <c r="E69" s="449" t="s">
        <v>10</v>
      </c>
      <c r="F69" s="449" t="s">
        <v>10</v>
      </c>
      <c r="G69" s="449" t="s">
        <v>10</v>
      </c>
      <c r="H69" s="449" t="s">
        <v>10</v>
      </c>
      <c r="I69" s="502" t="s">
        <v>10</v>
      </c>
    </row>
    <row r="70" spans="2:9" ht="20" customHeight="1">
      <c r="B70" s="38" t="s">
        <v>546</v>
      </c>
      <c r="C70" s="449" t="s">
        <v>10</v>
      </c>
      <c r="D70" s="449" t="s">
        <v>10</v>
      </c>
      <c r="E70" s="449" t="s">
        <v>10</v>
      </c>
      <c r="F70" s="449" t="s">
        <v>10</v>
      </c>
      <c r="G70" s="449" t="s">
        <v>10</v>
      </c>
      <c r="H70" s="449" t="s">
        <v>10</v>
      </c>
      <c r="I70" s="502" t="s">
        <v>10</v>
      </c>
    </row>
    <row r="71" spans="2:9" ht="20" customHeight="1">
      <c r="B71" s="177" t="s">
        <v>547</v>
      </c>
      <c r="C71" s="248" t="s">
        <v>10</v>
      </c>
      <c r="D71" s="248">
        <v>-175</v>
      </c>
      <c r="E71" s="248">
        <v>-8</v>
      </c>
      <c r="F71" s="248">
        <v>-82</v>
      </c>
      <c r="G71" s="248">
        <v>-2</v>
      </c>
      <c r="H71" s="248" t="s">
        <v>10</v>
      </c>
      <c r="I71" s="246">
        <v>-267</v>
      </c>
    </row>
    <row r="72" spans="2:9" ht="20" customHeight="1">
      <c r="B72" s="1205" t="s">
        <v>551</v>
      </c>
      <c r="C72" s="1206" t="s">
        <v>10</v>
      </c>
      <c r="D72" s="1206">
        <v>2973</v>
      </c>
      <c r="E72" s="1206">
        <v>47</v>
      </c>
      <c r="F72" s="1206">
        <v>1186</v>
      </c>
      <c r="G72" s="1206">
        <v>98</v>
      </c>
      <c r="H72" s="1207" t="s">
        <v>10</v>
      </c>
      <c r="I72" s="1198">
        <v>4304</v>
      </c>
    </row>
    <row r="73" spans="2:9" ht="20" customHeight="1">
      <c r="B73" s="38" t="s">
        <v>543</v>
      </c>
      <c r="C73" s="449" t="s">
        <v>10</v>
      </c>
      <c r="D73" s="449">
        <v>54</v>
      </c>
      <c r="E73" s="449">
        <v>41</v>
      </c>
      <c r="F73" s="449">
        <v>10</v>
      </c>
      <c r="G73" s="449">
        <v>-19</v>
      </c>
      <c r="H73" s="449" t="s">
        <v>10</v>
      </c>
      <c r="I73" s="502">
        <v>86</v>
      </c>
    </row>
    <row r="74" spans="2:9" ht="16">
      <c r="B74" s="38" t="s">
        <v>544</v>
      </c>
      <c r="C74" s="449" t="s">
        <v>10</v>
      </c>
      <c r="D74" s="449">
        <v>89</v>
      </c>
      <c r="E74" s="449" t="s">
        <v>10</v>
      </c>
      <c r="F74" s="449">
        <v>5</v>
      </c>
      <c r="G74" s="449" t="s">
        <v>10</v>
      </c>
      <c r="H74" s="449" t="s">
        <v>10</v>
      </c>
      <c r="I74" s="502">
        <v>94</v>
      </c>
    </row>
    <row r="75" spans="2:9" ht="20" customHeight="1">
      <c r="B75" s="38" t="s">
        <v>545</v>
      </c>
      <c r="C75" s="449" t="s">
        <v>10</v>
      </c>
      <c r="D75" s="449" t="s">
        <v>10</v>
      </c>
      <c r="E75" s="449" t="s">
        <v>10</v>
      </c>
      <c r="F75" s="449" t="s">
        <v>10</v>
      </c>
      <c r="G75" s="449" t="s">
        <v>10</v>
      </c>
      <c r="H75" s="449" t="s">
        <v>10</v>
      </c>
      <c r="I75" s="502" t="s">
        <v>10</v>
      </c>
    </row>
    <row r="76" spans="2:9" ht="20" customHeight="1">
      <c r="B76" s="38" t="s">
        <v>546</v>
      </c>
      <c r="C76" s="449" t="s">
        <v>10</v>
      </c>
      <c r="D76" s="449" t="s">
        <v>10</v>
      </c>
      <c r="E76" s="449" t="s">
        <v>10</v>
      </c>
      <c r="F76" s="449" t="s">
        <v>10</v>
      </c>
      <c r="G76" s="449" t="s">
        <v>10</v>
      </c>
      <c r="H76" s="449" t="s">
        <v>10</v>
      </c>
      <c r="I76" s="502" t="s">
        <v>10</v>
      </c>
    </row>
    <row r="77" spans="2:9" ht="20" customHeight="1">
      <c r="B77" s="177" t="s">
        <v>547</v>
      </c>
      <c r="C77" s="248" t="s">
        <v>10</v>
      </c>
      <c r="D77" s="248">
        <v>-173</v>
      </c>
      <c r="E77" s="248">
        <v>-9</v>
      </c>
      <c r="F77" s="248">
        <v>-79</v>
      </c>
      <c r="G77" s="248" t="s">
        <v>561</v>
      </c>
      <c r="H77" s="248" t="s">
        <v>10</v>
      </c>
      <c r="I77" s="246">
        <v>-261</v>
      </c>
    </row>
    <row r="78" spans="2:9" ht="20" customHeight="1">
      <c r="B78" s="1208" t="s">
        <v>552</v>
      </c>
      <c r="C78" s="1087" t="s">
        <v>10</v>
      </c>
      <c r="D78" s="1087">
        <v>2943</v>
      </c>
      <c r="E78" s="1087">
        <v>79</v>
      </c>
      <c r="F78" s="1087">
        <v>1122</v>
      </c>
      <c r="G78" s="1087">
        <v>79</v>
      </c>
      <c r="H78" s="1087" t="s">
        <v>10</v>
      </c>
      <c r="I78" s="1203">
        <v>4223</v>
      </c>
    </row>
    <row r="80" spans="2:9" ht="20" customHeight="1">
      <c r="C80" s="202"/>
      <c r="D80" s="202"/>
      <c r="E80" s="202"/>
      <c r="F80" s="202"/>
      <c r="G80" s="202"/>
      <c r="H80" s="202"/>
      <c r="I80" s="202"/>
    </row>
    <row r="81" spans="2:9" ht="20" customHeight="1">
      <c r="B81" s="507" t="s">
        <v>559</v>
      </c>
      <c r="C81" s="1611" t="s">
        <v>562</v>
      </c>
      <c r="D81" s="1611"/>
      <c r="E81" s="1611"/>
      <c r="F81" s="1611"/>
      <c r="G81" s="1611"/>
      <c r="H81" s="1611"/>
      <c r="I81" s="1611"/>
    </row>
    <row r="82" spans="2:9" ht="42.75" customHeight="1">
      <c r="B82" s="1211" t="s">
        <v>538</v>
      </c>
      <c r="C82" s="1212" t="s">
        <v>539</v>
      </c>
      <c r="D82" s="1213" t="s">
        <v>461</v>
      </c>
      <c r="E82" s="1212" t="s">
        <v>540</v>
      </c>
      <c r="F82" s="1212" t="s">
        <v>541</v>
      </c>
      <c r="G82" s="1212" t="s">
        <v>474</v>
      </c>
      <c r="H82" s="1213" t="s">
        <v>482</v>
      </c>
      <c r="I82" s="1213" t="s">
        <v>31</v>
      </c>
    </row>
    <row r="83" spans="2:9" ht="20" customHeight="1">
      <c r="B83" s="1214" t="s">
        <v>563</v>
      </c>
      <c r="C83" s="1215"/>
      <c r="D83" s="1215"/>
      <c r="E83" s="1215"/>
      <c r="F83" s="1215"/>
      <c r="G83" s="1215"/>
      <c r="H83" s="1215"/>
      <c r="I83" s="1215"/>
    </row>
    <row r="84" spans="2:9" ht="20" customHeight="1">
      <c r="B84" s="508" t="s">
        <v>538</v>
      </c>
      <c r="C84" s="509">
        <v>1726</v>
      </c>
      <c r="D84" s="509">
        <v>2400</v>
      </c>
      <c r="E84" s="509">
        <v>1872</v>
      </c>
      <c r="F84" s="509">
        <v>2734</v>
      </c>
      <c r="G84" s="509">
        <v>1804</v>
      </c>
      <c r="H84" s="509">
        <v>982</v>
      </c>
      <c r="I84" s="510">
        <v>11518</v>
      </c>
    </row>
    <row r="85" spans="2:9" ht="20" customHeight="1">
      <c r="B85" s="177" t="s">
        <v>564</v>
      </c>
      <c r="C85" s="248">
        <v>1726</v>
      </c>
      <c r="D85" s="248">
        <v>11</v>
      </c>
      <c r="E85" s="248">
        <v>1802</v>
      </c>
      <c r="F85" s="248">
        <v>1442</v>
      </c>
      <c r="G85" s="248">
        <v>1639</v>
      </c>
      <c r="H85" s="248">
        <v>982</v>
      </c>
      <c r="I85" s="246">
        <v>7602</v>
      </c>
    </row>
    <row r="86" spans="2:9" ht="20" customHeight="1">
      <c r="B86" s="177" t="s">
        <v>565</v>
      </c>
      <c r="C86" s="248" t="s">
        <v>10</v>
      </c>
      <c r="D86" s="248">
        <v>2389</v>
      </c>
      <c r="E86" s="248">
        <v>70</v>
      </c>
      <c r="F86" s="248">
        <v>1292</v>
      </c>
      <c r="G86" s="248">
        <v>165</v>
      </c>
      <c r="H86" s="248" t="s">
        <v>10</v>
      </c>
      <c r="I86" s="246">
        <v>3916</v>
      </c>
    </row>
    <row r="87" spans="2:9" ht="20" customHeight="1">
      <c r="B87" s="508" t="s">
        <v>566</v>
      </c>
      <c r="C87" s="509">
        <v>1025</v>
      </c>
      <c r="D87" s="509">
        <v>1017</v>
      </c>
      <c r="E87" s="509">
        <v>1141</v>
      </c>
      <c r="F87" s="509">
        <v>2281</v>
      </c>
      <c r="G87" s="509">
        <v>979</v>
      </c>
      <c r="H87" s="509">
        <v>224</v>
      </c>
      <c r="I87" s="510">
        <v>6667</v>
      </c>
    </row>
    <row r="88" spans="2:9" ht="20" customHeight="1">
      <c r="B88" s="177" t="s">
        <v>564</v>
      </c>
      <c r="C88" s="248">
        <v>1025</v>
      </c>
      <c r="D88" s="248">
        <v>7</v>
      </c>
      <c r="E88" s="248">
        <v>1132</v>
      </c>
      <c r="F88" s="248">
        <v>1158</v>
      </c>
      <c r="G88" s="248">
        <v>897</v>
      </c>
      <c r="H88" s="248">
        <v>224</v>
      </c>
      <c r="I88" s="246">
        <v>4443</v>
      </c>
    </row>
    <row r="89" spans="2:9" ht="20" customHeight="1">
      <c r="B89" s="177" t="s">
        <v>565</v>
      </c>
      <c r="C89" s="248" t="s">
        <v>10</v>
      </c>
      <c r="D89" s="248">
        <v>1010</v>
      </c>
      <c r="E89" s="248">
        <v>9</v>
      </c>
      <c r="F89" s="248">
        <v>1123</v>
      </c>
      <c r="G89" s="248">
        <v>82</v>
      </c>
      <c r="H89" s="248" t="s">
        <v>10</v>
      </c>
      <c r="I89" s="246">
        <v>2224</v>
      </c>
    </row>
    <row r="90" spans="2:9" ht="20" customHeight="1">
      <c r="B90" s="508" t="s">
        <v>567</v>
      </c>
      <c r="C90" s="509">
        <v>701</v>
      </c>
      <c r="D90" s="509">
        <v>1383</v>
      </c>
      <c r="E90" s="509">
        <v>731</v>
      </c>
      <c r="F90" s="509">
        <v>453</v>
      </c>
      <c r="G90" s="509">
        <v>825</v>
      </c>
      <c r="H90" s="509">
        <v>758</v>
      </c>
      <c r="I90" s="510">
        <v>4851</v>
      </c>
    </row>
    <row r="91" spans="2:9" ht="20" customHeight="1">
      <c r="B91" s="38" t="s">
        <v>564</v>
      </c>
      <c r="C91" s="449">
        <v>701</v>
      </c>
      <c r="D91" s="449">
        <v>4</v>
      </c>
      <c r="E91" s="449">
        <v>670</v>
      </c>
      <c r="F91" s="449">
        <v>284</v>
      </c>
      <c r="G91" s="449">
        <v>742</v>
      </c>
      <c r="H91" s="449">
        <v>758</v>
      </c>
      <c r="I91" s="502">
        <v>3159</v>
      </c>
    </row>
    <row r="92" spans="2:9" ht="20" customHeight="1">
      <c r="B92" s="655" t="s">
        <v>565</v>
      </c>
      <c r="C92" s="579" t="s">
        <v>10</v>
      </c>
      <c r="D92" s="579">
        <v>1379</v>
      </c>
      <c r="E92" s="579">
        <v>61</v>
      </c>
      <c r="F92" s="579">
        <v>169</v>
      </c>
      <c r="G92" s="579">
        <v>83</v>
      </c>
      <c r="H92" s="579" t="s">
        <v>10</v>
      </c>
      <c r="I92" s="1195">
        <v>1692</v>
      </c>
    </row>
    <row r="93" spans="2:9" ht="20" customHeight="1">
      <c r="B93" s="1214" t="s">
        <v>568</v>
      </c>
      <c r="C93" s="1216"/>
      <c r="D93" s="1216"/>
      <c r="E93" s="1216"/>
      <c r="F93" s="1216"/>
      <c r="G93" s="1216"/>
      <c r="H93" s="1216"/>
      <c r="I93" s="1216"/>
    </row>
    <row r="94" spans="2:9" ht="20" customHeight="1">
      <c r="B94" s="508" t="s">
        <v>538</v>
      </c>
      <c r="C94" s="509">
        <v>1678</v>
      </c>
      <c r="D94" s="509">
        <v>2462</v>
      </c>
      <c r="E94" s="509">
        <v>1742</v>
      </c>
      <c r="F94" s="509">
        <v>2687</v>
      </c>
      <c r="G94" s="509">
        <v>1963</v>
      </c>
      <c r="H94" s="509">
        <v>943</v>
      </c>
      <c r="I94" s="510">
        <v>11475</v>
      </c>
    </row>
    <row r="95" spans="2:9" ht="20" customHeight="1">
      <c r="B95" s="177" t="s">
        <v>564</v>
      </c>
      <c r="C95" s="248">
        <v>1678</v>
      </c>
      <c r="D95" s="248">
        <v>11</v>
      </c>
      <c r="E95" s="248">
        <v>1679</v>
      </c>
      <c r="F95" s="248">
        <v>1450</v>
      </c>
      <c r="G95" s="248">
        <v>1816</v>
      </c>
      <c r="H95" s="248">
        <v>943</v>
      </c>
      <c r="I95" s="246">
        <v>7577</v>
      </c>
    </row>
    <row r="96" spans="2:9" ht="20" customHeight="1">
      <c r="B96" s="177" t="s">
        <v>565</v>
      </c>
      <c r="C96" s="248" t="s">
        <v>10</v>
      </c>
      <c r="D96" s="248">
        <v>2451</v>
      </c>
      <c r="E96" s="248">
        <v>63</v>
      </c>
      <c r="F96" s="248">
        <v>1237</v>
      </c>
      <c r="G96" s="248">
        <v>147</v>
      </c>
      <c r="H96" s="248" t="s">
        <v>10</v>
      </c>
      <c r="I96" s="246">
        <v>3898</v>
      </c>
    </row>
    <row r="97" spans="2:9" ht="20" customHeight="1">
      <c r="B97" s="508" t="s">
        <v>566</v>
      </c>
      <c r="C97" s="509">
        <v>1100</v>
      </c>
      <c r="D97" s="509">
        <v>1344</v>
      </c>
      <c r="E97" s="509">
        <v>1206</v>
      </c>
      <c r="F97" s="509">
        <v>2256</v>
      </c>
      <c r="G97" s="509">
        <v>907</v>
      </c>
      <c r="H97" s="509">
        <v>197</v>
      </c>
      <c r="I97" s="510">
        <v>7010</v>
      </c>
    </row>
    <row r="98" spans="2:9" ht="20" customHeight="1">
      <c r="B98" s="177" t="s">
        <v>564</v>
      </c>
      <c r="C98" s="248">
        <v>1100</v>
      </c>
      <c r="D98" s="248">
        <v>8</v>
      </c>
      <c r="E98" s="248">
        <v>1192</v>
      </c>
      <c r="F98" s="248">
        <v>1177</v>
      </c>
      <c r="G98" s="248">
        <v>836</v>
      </c>
      <c r="H98" s="248">
        <v>197</v>
      </c>
      <c r="I98" s="246">
        <v>4510</v>
      </c>
    </row>
    <row r="99" spans="2:9" ht="20" customHeight="1">
      <c r="B99" s="177" t="s">
        <v>565</v>
      </c>
      <c r="C99" s="248" t="s">
        <v>10</v>
      </c>
      <c r="D99" s="248">
        <v>1336</v>
      </c>
      <c r="E99" s="248">
        <v>14</v>
      </c>
      <c r="F99" s="248">
        <v>1079</v>
      </c>
      <c r="G99" s="248">
        <v>71</v>
      </c>
      <c r="H99" s="248" t="s">
        <v>10</v>
      </c>
      <c r="I99" s="246">
        <v>2500</v>
      </c>
    </row>
    <row r="100" spans="2:9" ht="20" customHeight="1">
      <c r="B100" s="508" t="s">
        <v>567</v>
      </c>
      <c r="C100" s="509">
        <v>578</v>
      </c>
      <c r="D100" s="509">
        <v>1118</v>
      </c>
      <c r="E100" s="509">
        <v>536</v>
      </c>
      <c r="F100" s="509">
        <v>431</v>
      </c>
      <c r="G100" s="509">
        <v>1056</v>
      </c>
      <c r="H100" s="509">
        <v>746</v>
      </c>
      <c r="I100" s="510">
        <v>4465</v>
      </c>
    </row>
    <row r="101" spans="2:9" ht="20" customHeight="1">
      <c r="B101" s="38" t="s">
        <v>564</v>
      </c>
      <c r="C101" s="449">
        <v>578</v>
      </c>
      <c r="D101" s="449">
        <v>3</v>
      </c>
      <c r="E101" s="449">
        <v>487</v>
      </c>
      <c r="F101" s="449">
        <v>273</v>
      </c>
      <c r="G101" s="449">
        <v>979</v>
      </c>
      <c r="H101" s="449">
        <v>746</v>
      </c>
      <c r="I101" s="502">
        <v>3066</v>
      </c>
    </row>
    <row r="102" spans="2:9" ht="20" customHeight="1">
      <c r="B102" s="655" t="s">
        <v>565</v>
      </c>
      <c r="C102" s="579" t="s">
        <v>10</v>
      </c>
      <c r="D102" s="579">
        <v>1115</v>
      </c>
      <c r="E102" s="579">
        <v>49</v>
      </c>
      <c r="F102" s="579">
        <v>158</v>
      </c>
      <c r="G102" s="579">
        <v>77</v>
      </c>
      <c r="H102" s="579" t="s">
        <v>10</v>
      </c>
      <c r="I102" s="1195">
        <v>1399</v>
      </c>
    </row>
    <row r="103" spans="2:9" ht="20" customHeight="1">
      <c r="B103" s="1214" t="s">
        <v>569</v>
      </c>
      <c r="C103" s="1216"/>
      <c r="D103" s="1216"/>
      <c r="E103" s="1216"/>
      <c r="F103" s="1216"/>
      <c r="G103" s="1216"/>
      <c r="H103" s="1216"/>
      <c r="I103" s="1216"/>
    </row>
    <row r="104" spans="2:9" ht="20" customHeight="1">
      <c r="B104" s="508" t="s">
        <v>538</v>
      </c>
      <c r="C104" s="509">
        <v>1896</v>
      </c>
      <c r="D104" s="509">
        <v>2535</v>
      </c>
      <c r="E104" s="509">
        <v>1668</v>
      </c>
      <c r="F104" s="509">
        <v>3171</v>
      </c>
      <c r="G104" s="509">
        <v>1937</v>
      </c>
      <c r="H104" s="509">
        <v>843</v>
      </c>
      <c r="I104" s="510">
        <v>12050</v>
      </c>
    </row>
    <row r="105" spans="2:9" ht="20" customHeight="1">
      <c r="B105" s="177" t="s">
        <v>564</v>
      </c>
      <c r="C105" s="248">
        <v>1896</v>
      </c>
      <c r="D105" s="248">
        <v>10</v>
      </c>
      <c r="E105" s="248">
        <v>1613</v>
      </c>
      <c r="F105" s="248">
        <v>1962</v>
      </c>
      <c r="G105" s="248">
        <v>1799</v>
      </c>
      <c r="H105" s="248">
        <v>843</v>
      </c>
      <c r="I105" s="246">
        <v>8123</v>
      </c>
    </row>
    <row r="106" spans="2:9" ht="20" customHeight="1">
      <c r="B106" s="177" t="s">
        <v>565</v>
      </c>
      <c r="C106" s="248" t="s">
        <v>10</v>
      </c>
      <c r="D106" s="248">
        <v>2525</v>
      </c>
      <c r="E106" s="248">
        <v>55</v>
      </c>
      <c r="F106" s="248">
        <v>1209</v>
      </c>
      <c r="G106" s="248">
        <v>138</v>
      </c>
      <c r="H106" s="248" t="s">
        <v>10</v>
      </c>
      <c r="I106" s="246">
        <v>3927</v>
      </c>
    </row>
    <row r="107" spans="2:9" ht="20" customHeight="1">
      <c r="B107" s="508" t="s">
        <v>566</v>
      </c>
      <c r="C107" s="509">
        <v>1275</v>
      </c>
      <c r="D107" s="509">
        <v>1395</v>
      </c>
      <c r="E107" s="509">
        <v>1266</v>
      </c>
      <c r="F107" s="509">
        <v>2702</v>
      </c>
      <c r="G107" s="509">
        <v>1245</v>
      </c>
      <c r="H107" s="509">
        <v>517</v>
      </c>
      <c r="I107" s="510">
        <v>8400</v>
      </c>
    </row>
    <row r="108" spans="2:9" ht="20" customHeight="1">
      <c r="B108" s="177" t="s">
        <v>564</v>
      </c>
      <c r="C108" s="248">
        <v>1275</v>
      </c>
      <c r="D108" s="248">
        <v>8</v>
      </c>
      <c r="E108" s="248">
        <v>1257</v>
      </c>
      <c r="F108" s="248">
        <v>1649</v>
      </c>
      <c r="G108" s="248">
        <v>1182</v>
      </c>
      <c r="H108" s="248">
        <v>517</v>
      </c>
      <c r="I108" s="246">
        <v>5888</v>
      </c>
    </row>
    <row r="109" spans="2:9" ht="20" customHeight="1">
      <c r="B109" s="177" t="s">
        <v>565</v>
      </c>
      <c r="C109" s="248" t="s">
        <v>10</v>
      </c>
      <c r="D109" s="248">
        <v>1387</v>
      </c>
      <c r="E109" s="248">
        <v>9</v>
      </c>
      <c r="F109" s="248">
        <v>1053</v>
      </c>
      <c r="G109" s="248">
        <v>63</v>
      </c>
      <c r="H109" s="248" t="s">
        <v>10</v>
      </c>
      <c r="I109" s="246">
        <v>2512</v>
      </c>
    </row>
    <row r="110" spans="2:9" ht="20" customHeight="1">
      <c r="B110" s="508" t="s">
        <v>567</v>
      </c>
      <c r="C110" s="509">
        <v>621</v>
      </c>
      <c r="D110" s="509">
        <v>1140</v>
      </c>
      <c r="E110" s="509">
        <v>402</v>
      </c>
      <c r="F110" s="509">
        <v>469</v>
      </c>
      <c r="G110" s="509">
        <v>692</v>
      </c>
      <c r="H110" s="509">
        <v>326</v>
      </c>
      <c r="I110" s="510">
        <v>3650</v>
      </c>
    </row>
    <row r="111" spans="2:9" ht="20" customHeight="1">
      <c r="B111" s="38" t="s">
        <v>564</v>
      </c>
      <c r="C111" s="449">
        <v>621</v>
      </c>
      <c r="D111" s="449">
        <v>2</v>
      </c>
      <c r="E111" s="449">
        <v>356</v>
      </c>
      <c r="F111" s="449">
        <v>313</v>
      </c>
      <c r="G111" s="449">
        <v>617</v>
      </c>
      <c r="H111" s="449">
        <v>326</v>
      </c>
      <c r="I111" s="502">
        <v>2235</v>
      </c>
    </row>
    <row r="112" spans="2:9" ht="20" customHeight="1">
      <c r="B112" s="655" t="s">
        <v>565</v>
      </c>
      <c r="C112" s="579" t="s">
        <v>10</v>
      </c>
      <c r="D112" s="579">
        <v>1138</v>
      </c>
      <c r="E112" s="579">
        <v>46</v>
      </c>
      <c r="F112" s="579">
        <v>156</v>
      </c>
      <c r="G112" s="579">
        <v>75</v>
      </c>
      <c r="H112" s="579" t="s">
        <v>10</v>
      </c>
      <c r="I112" s="1195">
        <v>1415</v>
      </c>
    </row>
    <row r="113" spans="2:9" ht="20" customHeight="1">
      <c r="B113" s="1214" t="s">
        <v>570</v>
      </c>
      <c r="C113" s="1216"/>
      <c r="D113" s="1216"/>
      <c r="E113" s="1216"/>
      <c r="F113" s="1216"/>
      <c r="G113" s="1216"/>
      <c r="H113" s="1216"/>
      <c r="I113" s="1216"/>
    </row>
    <row r="114" spans="2:9" ht="20" customHeight="1">
      <c r="B114" s="508" t="s">
        <v>538</v>
      </c>
      <c r="C114" s="509">
        <v>1812</v>
      </c>
      <c r="D114" s="509">
        <v>2983</v>
      </c>
      <c r="E114" s="509">
        <v>1946</v>
      </c>
      <c r="F114" s="509">
        <v>3202</v>
      </c>
      <c r="G114" s="509">
        <v>1917</v>
      </c>
      <c r="H114" s="509">
        <v>821</v>
      </c>
      <c r="I114" s="510">
        <v>12681</v>
      </c>
    </row>
    <row r="115" spans="2:9" ht="20" customHeight="1">
      <c r="B115" s="177" t="s">
        <v>564</v>
      </c>
      <c r="C115" s="248">
        <v>1812</v>
      </c>
      <c r="D115" s="248">
        <v>10</v>
      </c>
      <c r="E115" s="248">
        <v>1899</v>
      </c>
      <c r="F115" s="248">
        <v>2016</v>
      </c>
      <c r="G115" s="248">
        <v>1819</v>
      </c>
      <c r="H115" s="248">
        <v>821</v>
      </c>
      <c r="I115" s="246">
        <v>8377</v>
      </c>
    </row>
    <row r="116" spans="2:9" ht="20" customHeight="1">
      <c r="B116" s="177" t="s">
        <v>565</v>
      </c>
      <c r="C116" s="248" t="s">
        <v>10</v>
      </c>
      <c r="D116" s="248">
        <v>2973</v>
      </c>
      <c r="E116" s="248">
        <v>47</v>
      </c>
      <c r="F116" s="248">
        <v>1186</v>
      </c>
      <c r="G116" s="248">
        <v>98</v>
      </c>
      <c r="H116" s="248" t="s">
        <v>10</v>
      </c>
      <c r="I116" s="246">
        <v>4304</v>
      </c>
    </row>
    <row r="117" spans="2:9" ht="20" customHeight="1">
      <c r="B117" s="508" t="s">
        <v>566</v>
      </c>
      <c r="C117" s="509">
        <v>1454</v>
      </c>
      <c r="D117" s="509">
        <v>1506</v>
      </c>
      <c r="E117" s="509">
        <v>1217</v>
      </c>
      <c r="F117" s="509">
        <v>2628</v>
      </c>
      <c r="G117" s="509">
        <v>1225</v>
      </c>
      <c r="H117" s="509">
        <v>502</v>
      </c>
      <c r="I117" s="510">
        <v>8532</v>
      </c>
    </row>
    <row r="118" spans="2:9" ht="20" customHeight="1">
      <c r="B118" s="177" t="s">
        <v>564</v>
      </c>
      <c r="C118" s="248">
        <v>1454</v>
      </c>
      <c r="D118" s="248">
        <v>8</v>
      </c>
      <c r="E118" s="248">
        <v>1211</v>
      </c>
      <c r="F118" s="248">
        <v>1604</v>
      </c>
      <c r="G118" s="248">
        <v>1181</v>
      </c>
      <c r="H118" s="248">
        <v>502</v>
      </c>
      <c r="I118" s="246">
        <v>5960</v>
      </c>
    </row>
    <row r="119" spans="2:9" ht="20" customHeight="1">
      <c r="B119" s="177" t="s">
        <v>565</v>
      </c>
      <c r="C119" s="248" t="s">
        <v>10</v>
      </c>
      <c r="D119" s="248">
        <v>1498</v>
      </c>
      <c r="E119" s="248">
        <v>6</v>
      </c>
      <c r="F119" s="248">
        <v>1024</v>
      </c>
      <c r="G119" s="248">
        <v>44</v>
      </c>
      <c r="H119" s="248" t="s">
        <v>10</v>
      </c>
      <c r="I119" s="246">
        <v>2572</v>
      </c>
    </row>
    <row r="120" spans="2:9" ht="20" customHeight="1">
      <c r="B120" s="508" t="s">
        <v>567</v>
      </c>
      <c r="C120" s="509">
        <v>358</v>
      </c>
      <c r="D120" s="509">
        <v>1477</v>
      </c>
      <c r="E120" s="509">
        <v>729</v>
      </c>
      <c r="F120" s="509">
        <v>574</v>
      </c>
      <c r="G120" s="509">
        <v>692</v>
      </c>
      <c r="H120" s="509">
        <v>319</v>
      </c>
      <c r="I120" s="510">
        <v>4149</v>
      </c>
    </row>
    <row r="121" spans="2:9" ht="20" customHeight="1">
      <c r="B121" s="38" t="s">
        <v>564</v>
      </c>
      <c r="C121" s="449">
        <v>358</v>
      </c>
      <c r="D121" s="449">
        <v>2</v>
      </c>
      <c r="E121" s="449">
        <v>688</v>
      </c>
      <c r="F121" s="449">
        <v>412</v>
      </c>
      <c r="G121" s="449">
        <v>638</v>
      </c>
      <c r="H121" s="449">
        <v>319</v>
      </c>
      <c r="I121" s="502">
        <v>2417</v>
      </c>
    </row>
    <row r="122" spans="2:9" ht="20" customHeight="1">
      <c r="B122" s="655" t="s">
        <v>565</v>
      </c>
      <c r="C122" s="579" t="s">
        <v>10</v>
      </c>
      <c r="D122" s="579">
        <v>1475</v>
      </c>
      <c r="E122" s="579">
        <v>41</v>
      </c>
      <c r="F122" s="579">
        <v>162</v>
      </c>
      <c r="G122" s="579">
        <v>54</v>
      </c>
      <c r="H122" s="579" t="s">
        <v>10</v>
      </c>
      <c r="I122" s="1195">
        <v>1732</v>
      </c>
    </row>
    <row r="123" spans="2:9" ht="20" customHeight="1">
      <c r="B123" s="1152" t="s">
        <v>571</v>
      </c>
      <c r="C123" s="1217"/>
      <c r="D123" s="1217"/>
      <c r="E123" s="1217"/>
      <c r="F123" s="1217"/>
      <c r="G123" s="1217"/>
      <c r="H123" s="1217"/>
      <c r="I123" s="1217"/>
    </row>
    <row r="124" spans="2:9" ht="20" customHeight="1">
      <c r="B124" s="1218" t="s">
        <v>538</v>
      </c>
      <c r="C124" s="1219">
        <v>1741</v>
      </c>
      <c r="D124" s="1219">
        <v>2955</v>
      </c>
      <c r="E124" s="1219">
        <v>1836</v>
      </c>
      <c r="F124" s="1219">
        <v>3367</v>
      </c>
      <c r="G124" s="1219">
        <v>1651</v>
      </c>
      <c r="H124" s="1219">
        <v>778</v>
      </c>
      <c r="I124" s="1220">
        <v>12328</v>
      </c>
    </row>
    <row r="125" spans="2:9" ht="20" customHeight="1">
      <c r="B125" s="177" t="s">
        <v>564</v>
      </c>
      <c r="C125" s="248">
        <v>1741</v>
      </c>
      <c r="D125" s="248">
        <v>12</v>
      </c>
      <c r="E125" s="248">
        <v>1757</v>
      </c>
      <c r="F125" s="248">
        <v>2245</v>
      </c>
      <c r="G125" s="248">
        <v>1572</v>
      </c>
      <c r="H125" s="248">
        <v>778</v>
      </c>
      <c r="I125" s="246">
        <v>8105</v>
      </c>
    </row>
    <row r="126" spans="2:9" ht="20" customHeight="1">
      <c r="B126" s="177" t="s">
        <v>565</v>
      </c>
      <c r="C126" s="248" t="s">
        <v>10</v>
      </c>
      <c r="D126" s="248">
        <v>2943</v>
      </c>
      <c r="E126" s="248">
        <v>79</v>
      </c>
      <c r="F126" s="248">
        <v>1122</v>
      </c>
      <c r="G126" s="248">
        <v>79</v>
      </c>
      <c r="H126" s="248" t="s">
        <v>10</v>
      </c>
      <c r="I126" s="246">
        <v>4223</v>
      </c>
    </row>
    <row r="127" spans="2:9" ht="20" customHeight="1">
      <c r="B127" s="1218" t="s">
        <v>566</v>
      </c>
      <c r="C127" s="1219">
        <v>1306</v>
      </c>
      <c r="D127" s="1219">
        <v>1470</v>
      </c>
      <c r="E127" s="1219">
        <v>1083</v>
      </c>
      <c r="F127" s="1219">
        <v>2763</v>
      </c>
      <c r="G127" s="1219">
        <v>859</v>
      </c>
      <c r="H127" s="1219">
        <v>504</v>
      </c>
      <c r="I127" s="1220">
        <v>7985</v>
      </c>
    </row>
    <row r="128" spans="2:9" ht="20" customHeight="1">
      <c r="B128" s="177" t="s">
        <v>564</v>
      </c>
      <c r="C128" s="248">
        <v>1306</v>
      </c>
      <c r="D128" s="248">
        <v>8</v>
      </c>
      <c r="E128" s="248">
        <v>1070</v>
      </c>
      <c r="F128" s="248">
        <v>1803</v>
      </c>
      <c r="G128" s="248">
        <v>816</v>
      </c>
      <c r="H128" s="248">
        <v>504</v>
      </c>
      <c r="I128" s="246">
        <v>5507</v>
      </c>
    </row>
    <row r="129" spans="2:9" ht="20" customHeight="1">
      <c r="B129" s="177" t="s">
        <v>565</v>
      </c>
      <c r="C129" s="248" t="s">
        <v>10</v>
      </c>
      <c r="D129" s="248">
        <v>1462</v>
      </c>
      <c r="E129" s="248">
        <v>13</v>
      </c>
      <c r="F129" s="248">
        <v>960</v>
      </c>
      <c r="G129" s="248">
        <v>43</v>
      </c>
      <c r="H129" s="248" t="s">
        <v>10</v>
      </c>
      <c r="I129" s="246">
        <v>2478</v>
      </c>
    </row>
    <row r="130" spans="2:9" ht="20" customHeight="1">
      <c r="B130" s="1218" t="s">
        <v>567</v>
      </c>
      <c r="C130" s="1219">
        <v>435</v>
      </c>
      <c r="D130" s="1219">
        <v>1485</v>
      </c>
      <c r="E130" s="1219">
        <v>753</v>
      </c>
      <c r="F130" s="1219">
        <v>604</v>
      </c>
      <c r="G130" s="1219">
        <v>792</v>
      </c>
      <c r="H130" s="1219">
        <v>274</v>
      </c>
      <c r="I130" s="1220">
        <v>4343</v>
      </c>
    </row>
    <row r="131" spans="2:9" ht="20" customHeight="1">
      <c r="B131" s="38" t="s">
        <v>564</v>
      </c>
      <c r="C131" s="449">
        <v>435</v>
      </c>
      <c r="D131" s="449">
        <v>4</v>
      </c>
      <c r="E131" s="449">
        <v>687</v>
      </c>
      <c r="F131" s="449">
        <v>442</v>
      </c>
      <c r="G131" s="449">
        <v>756</v>
      </c>
      <c r="H131" s="449">
        <v>274</v>
      </c>
      <c r="I131" s="502">
        <v>2598</v>
      </c>
    </row>
    <row r="132" spans="2:9" ht="20" customHeight="1">
      <c r="B132" s="1092" t="s">
        <v>565</v>
      </c>
      <c r="C132" s="1095" t="s">
        <v>10</v>
      </c>
      <c r="D132" s="1095">
        <v>1481</v>
      </c>
      <c r="E132" s="1095">
        <v>66</v>
      </c>
      <c r="F132" s="1095">
        <v>162</v>
      </c>
      <c r="G132" s="1095">
        <v>36</v>
      </c>
      <c r="H132" s="1095" t="s">
        <v>10</v>
      </c>
      <c r="I132" s="1221">
        <v>1745</v>
      </c>
    </row>
  </sheetData>
  <mergeCells count="4">
    <mergeCell ref="C5:I5"/>
    <mergeCell ref="B38:C38"/>
    <mergeCell ref="C46:I46"/>
    <mergeCell ref="C81:I81"/>
  </mergeCells>
  <hyperlinks>
    <hyperlink ref="A2" location="Summary!A1" display=" " xr:uid="{AA3574DF-F4C1-4451-9B51-C24AEA8ADDBC}"/>
  </hyperlinks>
  <pageMargins left="0.74803149606299213" right="0.74803149606299213" top="0.98425196850393704" bottom="0.98425196850393704" header="0.51181102362204722" footer="0.51181102362204722"/>
  <pageSetup paperSize="9" scale="46" fitToHeight="3" orientation="portrait" horizontalDpi="4294967292" verticalDpi="4294967292" r:id="rId1"/>
  <headerFooter>
    <oddFooter>&amp;L&amp;1#&amp;"Calibri"&amp;10&amp;K000000TOTAL Classification: Restricted Distribution TOTAL - All rights reserved</oddFooter>
  </headerFooter>
  <rowBreaks count="2" manualBreakCount="2">
    <brk id="44" max="9" man="1"/>
    <brk id="79"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6ECA4-F563-400E-99BE-D6CDA63E050F}">
  <sheetPr>
    <tabColor rgb="FF32C8C8"/>
  </sheetPr>
  <dimension ref="A2:M136"/>
  <sheetViews>
    <sheetView showGridLines="0" zoomScaleNormal="100" zoomScaleSheetLayoutView="100" workbookViewId="0"/>
  </sheetViews>
  <sheetFormatPr baseColWidth="10" defaultColWidth="10.83203125" defaultRowHeight="20" customHeight="1"/>
  <cols>
    <col min="1" max="1" width="5.5" style="366" customWidth="1"/>
    <col min="2" max="2" width="46.1640625" style="366" customWidth="1"/>
    <col min="3" max="9" width="12" style="366" customWidth="1"/>
    <col min="10" max="10" width="0.83203125" style="195" customWidth="1"/>
    <col min="11" max="11" width="12" style="366" customWidth="1"/>
    <col min="12" max="12" width="5.5" style="366" customWidth="1"/>
    <col min="13" max="16384" width="10.83203125" style="366"/>
  </cols>
  <sheetData>
    <row r="2" spans="1:11" ht="20" customHeight="1">
      <c r="A2" s="21" t="s">
        <v>14</v>
      </c>
      <c r="B2" s="1574" t="s">
        <v>572</v>
      </c>
      <c r="C2" s="1574"/>
      <c r="D2" s="1574"/>
      <c r="E2" s="1574"/>
      <c r="F2" s="1574"/>
      <c r="G2" s="1574"/>
      <c r="H2" s="1574"/>
      <c r="I2" s="1574"/>
      <c r="J2" s="1574"/>
      <c r="K2" s="1574"/>
    </row>
    <row r="3" spans="1:11" ht="20" customHeight="1">
      <c r="B3" s="22"/>
    </row>
    <row r="4" spans="1:11" ht="20" customHeight="1">
      <c r="B4" s="511"/>
      <c r="C4" s="511"/>
      <c r="D4" s="511"/>
      <c r="E4" s="511"/>
      <c r="F4" s="511"/>
      <c r="G4" s="511"/>
      <c r="H4" s="511"/>
      <c r="I4" s="364"/>
      <c r="J4" s="512"/>
    </row>
    <row r="5" spans="1:11" ht="20" customHeight="1">
      <c r="B5" s="1612" t="s">
        <v>573</v>
      </c>
      <c r="C5" s="1612"/>
      <c r="D5" s="1612"/>
      <c r="E5" s="1612"/>
      <c r="F5" s="1612"/>
      <c r="G5" s="1612"/>
      <c r="H5" s="1612"/>
      <c r="I5" s="513"/>
      <c r="J5" s="514"/>
      <c r="K5" s="513"/>
    </row>
    <row r="6" spans="1:11" ht="20" customHeight="1">
      <c r="B6" s="515"/>
      <c r="C6" s="1609" t="s">
        <v>574</v>
      </c>
      <c r="D6" s="1609"/>
      <c r="E6" s="1609"/>
      <c r="F6" s="1609"/>
      <c r="G6" s="1609"/>
      <c r="H6" s="1609"/>
      <c r="I6" s="1609"/>
      <c r="J6" s="1609"/>
      <c r="K6" s="1609"/>
    </row>
    <row r="7" spans="1:11" ht="20" customHeight="1">
      <c r="B7" s="505" t="s">
        <v>575</v>
      </c>
      <c r="C7" s="1222" t="s">
        <v>576</v>
      </c>
      <c r="D7" s="1222"/>
      <c r="E7" s="1222"/>
      <c r="F7" s="1222"/>
      <c r="G7" s="1222"/>
      <c r="H7" s="1222"/>
      <c r="I7" s="1222"/>
      <c r="J7" s="1223"/>
      <c r="K7" s="1222" t="s">
        <v>577</v>
      </c>
    </row>
    <row r="8" spans="1:11" ht="42.75" customHeight="1">
      <c r="B8" s="1191" t="s">
        <v>538</v>
      </c>
      <c r="C8" s="1192" t="s">
        <v>539</v>
      </c>
      <c r="D8" s="1193" t="s">
        <v>461</v>
      </c>
      <c r="E8" s="1192" t="s">
        <v>540</v>
      </c>
      <c r="F8" s="1192" t="s">
        <v>541</v>
      </c>
      <c r="G8" s="1192" t="s">
        <v>474</v>
      </c>
      <c r="H8" s="1193" t="s">
        <v>482</v>
      </c>
      <c r="I8" s="1193" t="s">
        <v>31</v>
      </c>
      <c r="J8" s="516"/>
      <c r="K8" s="1192" t="s">
        <v>474</v>
      </c>
    </row>
    <row r="9" spans="1:11" ht="20" customHeight="1">
      <c r="B9" s="1204" t="s">
        <v>542</v>
      </c>
      <c r="C9" s="1166">
        <v>976</v>
      </c>
      <c r="D9" s="1166">
        <v>23</v>
      </c>
      <c r="E9" s="1166">
        <v>1450</v>
      </c>
      <c r="F9" s="1166">
        <v>1051</v>
      </c>
      <c r="G9" s="1166">
        <v>101</v>
      </c>
      <c r="H9" s="1166">
        <v>205</v>
      </c>
      <c r="I9" s="1165">
        <v>3806</v>
      </c>
      <c r="J9" s="1166"/>
      <c r="K9" s="1166">
        <v>1110</v>
      </c>
    </row>
    <row r="10" spans="1:11" ht="20" customHeight="1">
      <c r="B10" s="38" t="s">
        <v>543</v>
      </c>
      <c r="C10" s="449">
        <v>22</v>
      </c>
      <c r="D10" s="449">
        <v>1</v>
      </c>
      <c r="E10" s="449">
        <v>6</v>
      </c>
      <c r="F10" s="449">
        <v>239</v>
      </c>
      <c r="G10" s="449">
        <v>-9</v>
      </c>
      <c r="H10" s="449">
        <v>6</v>
      </c>
      <c r="I10" s="502">
        <v>265</v>
      </c>
      <c r="J10" s="216"/>
      <c r="K10" s="517">
        <v>-284</v>
      </c>
    </row>
    <row r="11" spans="1:11" ht="20" customHeight="1">
      <c r="B11" s="38" t="s">
        <v>544</v>
      </c>
      <c r="C11" s="449">
        <v>14</v>
      </c>
      <c r="D11" s="449" t="s">
        <v>10</v>
      </c>
      <c r="E11" s="449">
        <v>11</v>
      </c>
      <c r="F11" s="449">
        <v>4</v>
      </c>
      <c r="G11" s="449">
        <v>11</v>
      </c>
      <c r="H11" s="449" t="s">
        <v>10</v>
      </c>
      <c r="I11" s="502">
        <v>40</v>
      </c>
      <c r="J11" s="216"/>
      <c r="K11" s="517" t="s">
        <v>10</v>
      </c>
    </row>
    <row r="12" spans="1:11" ht="20" customHeight="1">
      <c r="B12" s="38" t="s">
        <v>545</v>
      </c>
      <c r="C12" s="449" t="s">
        <v>10</v>
      </c>
      <c r="D12" s="449" t="s">
        <v>10</v>
      </c>
      <c r="E12" s="449" t="s">
        <v>10</v>
      </c>
      <c r="F12" s="449" t="s">
        <v>10</v>
      </c>
      <c r="G12" s="449" t="s">
        <v>10</v>
      </c>
      <c r="H12" s="449" t="s">
        <v>10</v>
      </c>
      <c r="I12" s="502" t="s">
        <v>10</v>
      </c>
      <c r="J12" s="216"/>
      <c r="K12" s="517" t="s">
        <v>10</v>
      </c>
    </row>
    <row r="13" spans="1:11" ht="20" customHeight="1">
      <c r="B13" s="38" t="s">
        <v>546</v>
      </c>
      <c r="C13" s="449">
        <v>-13</v>
      </c>
      <c r="D13" s="449">
        <v>-11</v>
      </c>
      <c r="E13" s="449" t="s">
        <v>10</v>
      </c>
      <c r="F13" s="449" t="s">
        <v>10</v>
      </c>
      <c r="G13" s="449">
        <v>-2</v>
      </c>
      <c r="H13" s="449" t="s">
        <v>10</v>
      </c>
      <c r="I13" s="502">
        <v>-26</v>
      </c>
      <c r="J13" s="216"/>
      <c r="K13" s="517" t="s">
        <v>10</v>
      </c>
    </row>
    <row r="14" spans="1:11" ht="20" customHeight="1">
      <c r="B14" s="655" t="s">
        <v>547</v>
      </c>
      <c r="C14" s="579">
        <v>-63</v>
      </c>
      <c r="D14" s="579">
        <v>-3</v>
      </c>
      <c r="E14" s="579">
        <v>-185</v>
      </c>
      <c r="F14" s="579">
        <v>-84</v>
      </c>
      <c r="G14" s="579">
        <v>-16</v>
      </c>
      <c r="H14" s="579">
        <v>-11</v>
      </c>
      <c r="I14" s="1195">
        <v>-362</v>
      </c>
      <c r="J14" s="216"/>
      <c r="K14" s="1225">
        <v>-13</v>
      </c>
    </row>
    <row r="15" spans="1:11" ht="20" customHeight="1">
      <c r="B15" s="1204" t="s">
        <v>548</v>
      </c>
      <c r="C15" s="1166">
        <v>936</v>
      </c>
      <c r="D15" s="1166">
        <v>10</v>
      </c>
      <c r="E15" s="1166">
        <v>1282</v>
      </c>
      <c r="F15" s="1166">
        <v>1210</v>
      </c>
      <c r="G15" s="1166">
        <v>85</v>
      </c>
      <c r="H15" s="1166">
        <v>200</v>
      </c>
      <c r="I15" s="1165">
        <v>3723</v>
      </c>
      <c r="J15" s="1166"/>
      <c r="K15" s="1166">
        <v>813</v>
      </c>
    </row>
    <row r="16" spans="1:11" ht="20" customHeight="1">
      <c r="B16" s="38" t="s">
        <v>543</v>
      </c>
      <c r="C16" s="449">
        <v>42</v>
      </c>
      <c r="D16" s="449" t="s">
        <v>10</v>
      </c>
      <c r="E16" s="449">
        <v>94</v>
      </c>
      <c r="F16" s="449">
        <v>57</v>
      </c>
      <c r="G16" s="449">
        <v>7</v>
      </c>
      <c r="H16" s="449">
        <v>2</v>
      </c>
      <c r="I16" s="502">
        <v>202</v>
      </c>
      <c r="J16" s="216"/>
      <c r="K16" s="517">
        <v>189</v>
      </c>
    </row>
    <row r="17" spans="2:11" ht="20" customHeight="1">
      <c r="B17" s="38" t="s">
        <v>544</v>
      </c>
      <c r="C17" s="449" t="s">
        <v>10</v>
      </c>
      <c r="D17" s="449" t="s">
        <v>10</v>
      </c>
      <c r="E17" s="449">
        <v>18</v>
      </c>
      <c r="F17" s="449">
        <v>38</v>
      </c>
      <c r="G17" s="449">
        <v>91</v>
      </c>
      <c r="H17" s="449" t="s">
        <v>10</v>
      </c>
      <c r="I17" s="502">
        <v>147</v>
      </c>
      <c r="J17" s="216"/>
      <c r="K17" s="517" t="s">
        <v>578</v>
      </c>
    </row>
    <row r="18" spans="2:11" ht="20" customHeight="1">
      <c r="B18" s="38" t="s">
        <v>545</v>
      </c>
      <c r="C18" s="449">
        <v>3</v>
      </c>
      <c r="D18" s="449" t="s">
        <v>10</v>
      </c>
      <c r="E18" s="449">
        <v>2</v>
      </c>
      <c r="F18" s="449" t="s">
        <v>10</v>
      </c>
      <c r="G18" s="449" t="s">
        <v>10</v>
      </c>
      <c r="H18" s="449" t="s">
        <v>10</v>
      </c>
      <c r="I18" s="502">
        <v>5</v>
      </c>
      <c r="J18" s="216"/>
      <c r="K18" s="517" t="s">
        <v>578</v>
      </c>
    </row>
    <row r="19" spans="2:11" ht="20" customHeight="1">
      <c r="B19" s="38" t="s">
        <v>546</v>
      </c>
      <c r="C19" s="449">
        <v>-8</v>
      </c>
      <c r="D19" s="449" t="s">
        <v>10</v>
      </c>
      <c r="E19" s="449">
        <v>-26</v>
      </c>
      <c r="F19" s="449" t="s">
        <v>10</v>
      </c>
      <c r="G19" s="449" t="s">
        <v>10</v>
      </c>
      <c r="H19" s="449" t="s">
        <v>10</v>
      </c>
      <c r="I19" s="502">
        <v>-34</v>
      </c>
      <c r="J19" s="216"/>
      <c r="K19" s="517">
        <v>-52</v>
      </c>
    </row>
    <row r="20" spans="2:11" ht="20" customHeight="1">
      <c r="B20" s="655" t="s">
        <v>547</v>
      </c>
      <c r="C20" s="579">
        <v>-71</v>
      </c>
      <c r="D20" s="579">
        <v>-1</v>
      </c>
      <c r="E20" s="579">
        <v>-182</v>
      </c>
      <c r="F20" s="579">
        <v>-87</v>
      </c>
      <c r="G20" s="579">
        <v>-15</v>
      </c>
      <c r="H20" s="579">
        <v>-10</v>
      </c>
      <c r="I20" s="1195">
        <v>-366</v>
      </c>
      <c r="J20" s="216"/>
      <c r="K20" s="1225">
        <v>-22</v>
      </c>
    </row>
    <row r="21" spans="2:11" ht="20" customHeight="1">
      <c r="B21" s="1204" t="s">
        <v>549</v>
      </c>
      <c r="C21" s="1166">
        <v>902</v>
      </c>
      <c r="D21" s="1166">
        <v>9</v>
      </c>
      <c r="E21" s="1166">
        <v>1188</v>
      </c>
      <c r="F21" s="1166">
        <v>1218</v>
      </c>
      <c r="G21" s="1166">
        <v>168</v>
      </c>
      <c r="H21" s="1166">
        <v>192</v>
      </c>
      <c r="I21" s="1165">
        <v>3677</v>
      </c>
      <c r="J21" s="1166"/>
      <c r="K21" s="1166">
        <v>928</v>
      </c>
    </row>
    <row r="22" spans="2:11" ht="20" customHeight="1">
      <c r="B22" s="38" t="s">
        <v>543</v>
      </c>
      <c r="C22" s="449">
        <v>34</v>
      </c>
      <c r="D22" s="449" t="s">
        <v>10</v>
      </c>
      <c r="E22" s="449">
        <v>122</v>
      </c>
      <c r="F22" s="449">
        <v>141</v>
      </c>
      <c r="G22" s="449">
        <v>51</v>
      </c>
      <c r="H22" s="449">
        <v>3</v>
      </c>
      <c r="I22" s="502">
        <v>351</v>
      </c>
      <c r="J22" s="216"/>
      <c r="K22" s="517">
        <v>-26</v>
      </c>
    </row>
    <row r="23" spans="2:11" ht="20" customHeight="1">
      <c r="B23" s="38" t="s">
        <v>544</v>
      </c>
      <c r="C23" s="449">
        <v>34</v>
      </c>
      <c r="D23" s="449" t="s">
        <v>10</v>
      </c>
      <c r="E23" s="449">
        <v>7</v>
      </c>
      <c r="F23" s="449">
        <v>404</v>
      </c>
      <c r="G23" s="449">
        <v>2</v>
      </c>
      <c r="H23" s="449">
        <v>8</v>
      </c>
      <c r="I23" s="502">
        <v>455</v>
      </c>
      <c r="J23" s="216"/>
      <c r="K23" s="517" t="s">
        <v>578</v>
      </c>
    </row>
    <row r="24" spans="2:11" ht="20" customHeight="1">
      <c r="B24" s="38" t="s">
        <v>545</v>
      </c>
      <c r="C24" s="449">
        <v>221</v>
      </c>
      <c r="D24" s="449" t="s">
        <v>10</v>
      </c>
      <c r="E24" s="449" t="s">
        <v>10</v>
      </c>
      <c r="F24" s="449">
        <v>60</v>
      </c>
      <c r="G24" s="449">
        <v>83</v>
      </c>
      <c r="H24" s="449" t="s">
        <v>10</v>
      </c>
      <c r="I24" s="502">
        <v>364</v>
      </c>
      <c r="J24" s="216"/>
      <c r="K24" s="517" t="s">
        <v>578</v>
      </c>
    </row>
    <row r="25" spans="2:11" ht="20" customHeight="1">
      <c r="B25" s="38" t="s">
        <v>546</v>
      </c>
      <c r="C25" s="449">
        <v>-36</v>
      </c>
      <c r="D25" s="449" t="s">
        <v>10</v>
      </c>
      <c r="E25" s="449">
        <v>-3</v>
      </c>
      <c r="F25" s="449" t="s">
        <v>10</v>
      </c>
      <c r="G25" s="449" t="s">
        <v>10</v>
      </c>
      <c r="H25" s="449">
        <v>-23</v>
      </c>
      <c r="I25" s="502">
        <v>-62</v>
      </c>
      <c r="J25" s="216"/>
      <c r="K25" s="517">
        <v>-24</v>
      </c>
    </row>
    <row r="26" spans="2:11" ht="20" customHeight="1">
      <c r="B26" s="655" t="s">
        <v>547</v>
      </c>
      <c r="C26" s="579">
        <v>-95</v>
      </c>
      <c r="D26" s="579">
        <v>-1</v>
      </c>
      <c r="E26" s="579">
        <v>-185</v>
      </c>
      <c r="F26" s="579">
        <v>-136</v>
      </c>
      <c r="G26" s="579">
        <v>-24</v>
      </c>
      <c r="H26" s="579">
        <v>-6</v>
      </c>
      <c r="I26" s="1195">
        <v>-447</v>
      </c>
      <c r="J26" s="216"/>
      <c r="K26" s="1225">
        <v>-35</v>
      </c>
    </row>
    <row r="27" spans="2:11" ht="20" customHeight="1">
      <c r="B27" s="1204" t="s">
        <v>550</v>
      </c>
      <c r="C27" s="1166">
        <v>1060</v>
      </c>
      <c r="D27" s="1166">
        <v>8</v>
      </c>
      <c r="E27" s="1166">
        <v>1129</v>
      </c>
      <c r="F27" s="1166">
        <v>1687</v>
      </c>
      <c r="G27" s="1166">
        <v>280</v>
      </c>
      <c r="H27" s="1166">
        <v>174</v>
      </c>
      <c r="I27" s="1165">
        <v>4338</v>
      </c>
      <c r="J27" s="1166"/>
      <c r="K27" s="1166">
        <v>843</v>
      </c>
    </row>
    <row r="28" spans="2:11" ht="20" customHeight="1">
      <c r="B28" s="38" t="s">
        <v>543</v>
      </c>
      <c r="C28" s="449">
        <v>46</v>
      </c>
      <c r="D28" s="449">
        <v>2</v>
      </c>
      <c r="E28" s="449">
        <v>97</v>
      </c>
      <c r="F28" s="449">
        <v>206</v>
      </c>
      <c r="G28" s="449">
        <v>51</v>
      </c>
      <c r="H28" s="449">
        <v>8</v>
      </c>
      <c r="I28" s="502">
        <v>410</v>
      </c>
      <c r="J28" s="216"/>
      <c r="K28" s="517">
        <v>-1</v>
      </c>
    </row>
    <row r="29" spans="2:11" ht="20" customHeight="1">
      <c r="B29" s="38" t="s">
        <v>544</v>
      </c>
      <c r="C29" s="449">
        <v>8</v>
      </c>
      <c r="D29" s="449">
        <v>0</v>
      </c>
      <c r="E29" s="449">
        <v>1</v>
      </c>
      <c r="F29" s="449">
        <v>1</v>
      </c>
      <c r="G29" s="449">
        <v>62</v>
      </c>
      <c r="H29" s="449">
        <v>1</v>
      </c>
      <c r="I29" s="502">
        <v>73</v>
      </c>
      <c r="J29" s="216"/>
      <c r="K29" s="517">
        <v>0</v>
      </c>
    </row>
    <row r="30" spans="2:11" ht="20" customHeight="1">
      <c r="B30" s="38" t="s">
        <v>545</v>
      </c>
      <c r="C30" s="449">
        <v>20</v>
      </c>
      <c r="D30" s="449">
        <v>0</v>
      </c>
      <c r="E30" s="449">
        <v>7</v>
      </c>
      <c r="F30" s="449">
        <v>16</v>
      </c>
      <c r="G30" s="449">
        <v>0</v>
      </c>
      <c r="H30" s="449">
        <v>0</v>
      </c>
      <c r="I30" s="502">
        <v>43</v>
      </c>
      <c r="J30" s="216"/>
      <c r="K30" s="517">
        <v>0</v>
      </c>
    </row>
    <row r="31" spans="2:11" ht="20" customHeight="1">
      <c r="B31" s="38" t="s">
        <v>546</v>
      </c>
      <c r="C31" s="449">
        <v>-2</v>
      </c>
      <c r="D31" s="449">
        <v>0</v>
      </c>
      <c r="E31" s="449">
        <v>0</v>
      </c>
      <c r="F31" s="449">
        <v>0</v>
      </c>
      <c r="G31" s="449">
        <v>0</v>
      </c>
      <c r="H31" s="449">
        <v>0</v>
      </c>
      <c r="I31" s="502">
        <v>-2</v>
      </c>
      <c r="J31" s="216"/>
      <c r="K31" s="517">
        <v>0</v>
      </c>
    </row>
    <row r="32" spans="2:11" ht="20" customHeight="1">
      <c r="B32" s="655" t="s">
        <v>547</v>
      </c>
      <c r="C32" s="579">
        <v>-101</v>
      </c>
      <c r="D32" s="579">
        <v>-2</v>
      </c>
      <c r="E32" s="579">
        <v>-202</v>
      </c>
      <c r="F32" s="579">
        <v>-152</v>
      </c>
      <c r="G32" s="579">
        <v>-23</v>
      </c>
      <c r="H32" s="579">
        <v>-16</v>
      </c>
      <c r="I32" s="1195">
        <v>-496</v>
      </c>
      <c r="J32" s="216"/>
      <c r="K32" s="1225">
        <v>-36</v>
      </c>
    </row>
    <row r="33" spans="2:11" ht="20" customHeight="1">
      <c r="B33" s="1204" t="s">
        <v>551</v>
      </c>
      <c r="C33" s="1166">
        <v>1031</v>
      </c>
      <c r="D33" s="1166">
        <v>8</v>
      </c>
      <c r="E33" s="1166">
        <v>1032</v>
      </c>
      <c r="F33" s="1166">
        <v>1758</v>
      </c>
      <c r="G33" s="1166">
        <v>370</v>
      </c>
      <c r="H33" s="1166">
        <v>167</v>
      </c>
      <c r="I33" s="1165">
        <v>4366</v>
      </c>
      <c r="J33" s="1166"/>
      <c r="K33" s="1166">
        <v>806</v>
      </c>
    </row>
    <row r="34" spans="2:11" ht="20" customHeight="1">
      <c r="B34" s="38" t="s">
        <v>543</v>
      </c>
      <c r="C34" s="449">
        <v>82</v>
      </c>
      <c r="D34" s="449">
        <v>4</v>
      </c>
      <c r="E34" s="449">
        <v>50</v>
      </c>
      <c r="F34" s="449">
        <v>164</v>
      </c>
      <c r="G34" s="449">
        <v>169</v>
      </c>
      <c r="H34" s="449">
        <v>8</v>
      </c>
      <c r="I34" s="502">
        <v>477</v>
      </c>
      <c r="J34" s="216"/>
      <c r="K34" s="517">
        <v>-309</v>
      </c>
    </row>
    <row r="35" spans="2:11" ht="20" customHeight="1">
      <c r="B35" s="38" t="s">
        <v>544</v>
      </c>
      <c r="C35" s="449" t="s">
        <v>10</v>
      </c>
      <c r="D35" s="449" t="s">
        <v>10</v>
      </c>
      <c r="E35" s="449">
        <v>1</v>
      </c>
      <c r="F35" s="449">
        <v>1</v>
      </c>
      <c r="G35" s="449">
        <v>4</v>
      </c>
      <c r="H35" s="449" t="s">
        <v>457</v>
      </c>
      <c r="I35" s="502">
        <v>6</v>
      </c>
      <c r="J35" s="216"/>
      <c r="K35" s="517" t="s">
        <v>10</v>
      </c>
    </row>
    <row r="36" spans="2:11" ht="20" customHeight="1">
      <c r="B36" s="38" t="s">
        <v>545</v>
      </c>
      <c r="C36" s="449" t="s">
        <v>10</v>
      </c>
      <c r="D36" s="449" t="s">
        <v>10</v>
      </c>
      <c r="E36" s="449" t="s">
        <v>10</v>
      </c>
      <c r="F36" s="449">
        <v>169</v>
      </c>
      <c r="G36" s="449" t="s">
        <v>10</v>
      </c>
      <c r="H36" s="449" t="s">
        <v>10</v>
      </c>
      <c r="I36" s="502">
        <v>169</v>
      </c>
      <c r="J36" s="216"/>
      <c r="K36" s="517" t="s">
        <v>10</v>
      </c>
    </row>
    <row r="37" spans="2:11" ht="20" customHeight="1">
      <c r="B37" s="38" t="s">
        <v>546</v>
      </c>
      <c r="C37" s="449">
        <v>-10</v>
      </c>
      <c r="D37" s="449" t="s">
        <v>10</v>
      </c>
      <c r="E37" s="449" t="s">
        <v>10</v>
      </c>
      <c r="F37" s="449">
        <v>-3</v>
      </c>
      <c r="G37" s="449" t="s">
        <v>10</v>
      </c>
      <c r="H37" s="449">
        <v>-8</v>
      </c>
      <c r="I37" s="502">
        <v>-21</v>
      </c>
      <c r="J37" s="216"/>
      <c r="K37" s="517" t="s">
        <v>10</v>
      </c>
    </row>
    <row r="38" spans="2:11" ht="20" customHeight="1">
      <c r="B38" s="655" t="s">
        <v>547</v>
      </c>
      <c r="C38" s="579">
        <v>-111</v>
      </c>
      <c r="D38" s="579">
        <v>-2</v>
      </c>
      <c r="E38" s="579">
        <v>-177</v>
      </c>
      <c r="F38" s="579">
        <v>-128</v>
      </c>
      <c r="G38" s="579">
        <v>-28</v>
      </c>
      <c r="H38" s="579">
        <v>-15</v>
      </c>
      <c r="I38" s="1195">
        <v>-461</v>
      </c>
      <c r="J38" s="216"/>
      <c r="K38" s="1225">
        <v>-30</v>
      </c>
    </row>
    <row r="39" spans="2:11" ht="20" customHeight="1">
      <c r="B39" s="1227" t="s">
        <v>552</v>
      </c>
      <c r="C39" s="1228">
        <v>992</v>
      </c>
      <c r="D39" s="1228">
        <v>10</v>
      </c>
      <c r="E39" s="1228">
        <v>906</v>
      </c>
      <c r="F39" s="1228">
        <v>1961</v>
      </c>
      <c r="G39" s="1228">
        <v>515</v>
      </c>
      <c r="H39" s="1228">
        <v>152</v>
      </c>
      <c r="I39" s="1229">
        <v>4536</v>
      </c>
      <c r="J39" s="1228"/>
      <c r="K39" s="1228">
        <v>467</v>
      </c>
    </row>
    <row r="40" spans="2:11" ht="20" customHeight="1">
      <c r="B40" s="1613" t="s">
        <v>553</v>
      </c>
      <c r="C40" s="1613"/>
      <c r="D40" s="1511"/>
      <c r="E40" s="1511"/>
      <c r="F40" s="1511"/>
      <c r="G40" s="1511"/>
      <c r="H40" s="1511"/>
      <c r="I40" s="1511"/>
      <c r="J40" s="1512"/>
      <c r="K40" s="1511"/>
    </row>
    <row r="41" spans="2:11" ht="20" customHeight="1">
      <c r="B41" s="501" t="s">
        <v>554</v>
      </c>
      <c r="C41" s="449" t="s">
        <v>10</v>
      </c>
      <c r="D41" s="449" t="s">
        <v>10</v>
      </c>
      <c r="E41" s="449">
        <v>95</v>
      </c>
      <c r="F41" s="449" t="s">
        <v>10</v>
      </c>
      <c r="G41" s="449" t="s">
        <v>10</v>
      </c>
      <c r="H41" s="449" t="s">
        <v>10</v>
      </c>
      <c r="I41" s="518">
        <v>95</v>
      </c>
      <c r="J41" s="519"/>
      <c r="K41" s="449" t="s">
        <v>10</v>
      </c>
    </row>
    <row r="42" spans="2:11" ht="20" customHeight="1">
      <c r="B42" s="501" t="s">
        <v>555</v>
      </c>
      <c r="C42" s="449" t="s">
        <v>10</v>
      </c>
      <c r="D42" s="449" t="s">
        <v>10</v>
      </c>
      <c r="E42" s="449">
        <v>93</v>
      </c>
      <c r="F42" s="449" t="s">
        <v>10</v>
      </c>
      <c r="G42" s="449" t="s">
        <v>10</v>
      </c>
      <c r="H42" s="449" t="s">
        <v>10</v>
      </c>
      <c r="I42" s="518">
        <v>93</v>
      </c>
      <c r="J42" s="519"/>
      <c r="K42" s="449" t="s">
        <v>10</v>
      </c>
    </row>
    <row r="43" spans="2:11" ht="20" customHeight="1">
      <c r="B43" s="501" t="s">
        <v>556</v>
      </c>
      <c r="C43" s="449" t="s">
        <v>10</v>
      </c>
      <c r="D43" s="449" t="s">
        <v>10</v>
      </c>
      <c r="E43" s="449">
        <v>90</v>
      </c>
      <c r="F43" s="449" t="s">
        <v>10</v>
      </c>
      <c r="G43" s="449" t="s">
        <v>10</v>
      </c>
      <c r="H43" s="449" t="s">
        <v>10</v>
      </c>
      <c r="I43" s="518">
        <v>90</v>
      </c>
      <c r="J43" s="519"/>
      <c r="K43" s="449"/>
    </row>
    <row r="44" spans="2:11" ht="20" customHeight="1">
      <c r="B44" s="1194" t="s">
        <v>557</v>
      </c>
      <c r="C44" s="579" t="s">
        <v>10</v>
      </c>
      <c r="D44" s="579" t="s">
        <v>10</v>
      </c>
      <c r="E44" s="579">
        <v>77</v>
      </c>
      <c r="F44" s="579" t="s">
        <v>10</v>
      </c>
      <c r="G44" s="579" t="s">
        <v>10</v>
      </c>
      <c r="H44" s="579" t="s">
        <v>10</v>
      </c>
      <c r="I44" s="1226">
        <v>77</v>
      </c>
      <c r="J44" s="519"/>
      <c r="K44" s="1225" t="s">
        <v>10</v>
      </c>
    </row>
    <row r="45" spans="2:11" ht="20" customHeight="1">
      <c r="B45" s="1227" t="s">
        <v>558</v>
      </c>
      <c r="C45" s="1228" t="s">
        <v>10</v>
      </c>
      <c r="D45" s="1228" t="s">
        <v>10</v>
      </c>
      <c r="E45" s="1228">
        <v>46</v>
      </c>
      <c r="F45" s="1230" t="s">
        <v>10</v>
      </c>
      <c r="G45" s="1230" t="s">
        <v>10</v>
      </c>
      <c r="H45" s="1230" t="s">
        <v>10</v>
      </c>
      <c r="I45" s="1229">
        <v>46</v>
      </c>
      <c r="J45" s="1228"/>
      <c r="K45" s="1228" t="s">
        <v>10</v>
      </c>
    </row>
    <row r="46" spans="2:11" ht="20" customHeight="1">
      <c r="B46" s="520"/>
      <c r="C46" s="521"/>
      <c r="D46" s="521"/>
      <c r="E46" s="521"/>
      <c r="F46" s="522"/>
      <c r="G46" s="522"/>
      <c r="H46" s="522"/>
      <c r="I46" s="521"/>
      <c r="J46" s="521"/>
      <c r="K46" s="521"/>
    </row>
    <row r="48" spans="2:11" ht="20" customHeight="1">
      <c r="C48" s="1611" t="s">
        <v>565</v>
      </c>
      <c r="D48" s="1611"/>
      <c r="E48" s="1611"/>
      <c r="F48" s="1611"/>
      <c r="G48" s="1611"/>
      <c r="H48" s="1611"/>
      <c r="I48" s="1611"/>
      <c r="J48" s="1611"/>
      <c r="K48" s="1611"/>
    </row>
    <row r="49" spans="2:11" ht="20" customHeight="1">
      <c r="B49" s="523" t="s">
        <v>575</v>
      </c>
      <c r="C49" s="1231" t="s">
        <v>576</v>
      </c>
      <c r="D49" s="1231"/>
      <c r="E49" s="1231"/>
      <c r="F49" s="1231"/>
      <c r="G49" s="1231"/>
      <c r="H49" s="1231"/>
      <c r="I49" s="1231"/>
      <c r="J49" s="1232"/>
      <c r="K49" s="1231" t="s">
        <v>577</v>
      </c>
    </row>
    <row r="50" spans="2:11" ht="42.75" customHeight="1">
      <c r="B50" s="1211" t="s">
        <v>538</v>
      </c>
      <c r="C50" s="1212" t="s">
        <v>539</v>
      </c>
      <c r="D50" s="1213" t="s">
        <v>461</v>
      </c>
      <c r="E50" s="1212" t="s">
        <v>540</v>
      </c>
      <c r="F50" s="1212" t="s">
        <v>541</v>
      </c>
      <c r="G50" s="1212" t="s">
        <v>474</v>
      </c>
      <c r="H50" s="1213" t="s">
        <v>482</v>
      </c>
      <c r="I50" s="1213" t="s">
        <v>31</v>
      </c>
      <c r="J50" s="524"/>
      <c r="K50" s="1212" t="s">
        <v>474</v>
      </c>
    </row>
    <row r="51" spans="2:11" ht="20" customHeight="1">
      <c r="B51" s="1204" t="s">
        <v>579</v>
      </c>
      <c r="C51" s="1166" t="s">
        <v>10</v>
      </c>
      <c r="D51" s="1166">
        <v>246</v>
      </c>
      <c r="E51" s="1166">
        <v>13</v>
      </c>
      <c r="F51" s="1166">
        <v>260</v>
      </c>
      <c r="G51" s="1166">
        <v>170</v>
      </c>
      <c r="H51" s="1166" t="s">
        <v>10</v>
      </c>
      <c r="I51" s="1165">
        <v>689</v>
      </c>
      <c r="J51" s="1166"/>
      <c r="K51" s="1234" t="s">
        <v>10</v>
      </c>
    </row>
    <row r="52" spans="2:11" ht="20" customHeight="1">
      <c r="B52" s="38" t="s">
        <v>543</v>
      </c>
      <c r="C52" s="449" t="s">
        <v>10</v>
      </c>
      <c r="D52" s="449">
        <v>42</v>
      </c>
      <c r="E52" s="449" t="s">
        <v>10</v>
      </c>
      <c r="F52" s="449">
        <v>58</v>
      </c>
      <c r="G52" s="449">
        <v>-1</v>
      </c>
      <c r="H52" s="449" t="s">
        <v>10</v>
      </c>
      <c r="I52" s="502">
        <v>99</v>
      </c>
      <c r="J52" s="216"/>
      <c r="K52" s="517" t="s">
        <v>10</v>
      </c>
    </row>
    <row r="53" spans="2:11" ht="20" customHeight="1">
      <c r="B53" s="38" t="s">
        <v>544</v>
      </c>
      <c r="C53" s="449" t="s">
        <v>10</v>
      </c>
      <c r="D53" s="449">
        <v>15</v>
      </c>
      <c r="E53" s="449" t="s">
        <v>10</v>
      </c>
      <c r="F53" s="449" t="s">
        <v>10</v>
      </c>
      <c r="G53" s="449" t="s">
        <v>10</v>
      </c>
      <c r="H53" s="449" t="s">
        <v>10</v>
      </c>
      <c r="I53" s="502">
        <v>15</v>
      </c>
      <c r="J53" s="216"/>
      <c r="K53" s="517" t="s">
        <v>10</v>
      </c>
    </row>
    <row r="54" spans="2:11" ht="20" customHeight="1">
      <c r="B54" s="38" t="s">
        <v>545</v>
      </c>
      <c r="C54" s="449" t="s">
        <v>10</v>
      </c>
      <c r="D54" s="449" t="s">
        <v>10</v>
      </c>
      <c r="E54" s="449" t="s">
        <v>10</v>
      </c>
      <c r="F54" s="449">
        <v>167</v>
      </c>
      <c r="G54" s="449" t="s">
        <v>10</v>
      </c>
      <c r="H54" s="449" t="s">
        <v>10</v>
      </c>
      <c r="I54" s="502">
        <v>167</v>
      </c>
      <c r="J54" s="216"/>
      <c r="K54" s="517" t="s">
        <v>10</v>
      </c>
    </row>
    <row r="55" spans="2:11" ht="20" customHeight="1">
      <c r="B55" s="38" t="s">
        <v>546</v>
      </c>
      <c r="C55" s="449" t="s">
        <v>10</v>
      </c>
      <c r="D55" s="449">
        <v>-2</v>
      </c>
      <c r="E55" s="449" t="s">
        <v>10</v>
      </c>
      <c r="F55" s="449" t="s">
        <v>10</v>
      </c>
      <c r="G55" s="449" t="s">
        <v>10</v>
      </c>
      <c r="H55" s="449" t="s">
        <v>10</v>
      </c>
      <c r="I55" s="502">
        <v>-2</v>
      </c>
      <c r="J55" s="216"/>
      <c r="K55" s="517" t="s">
        <v>10</v>
      </c>
    </row>
    <row r="56" spans="2:11" ht="20" customHeight="1">
      <c r="B56" s="655" t="s">
        <v>547</v>
      </c>
      <c r="C56" s="579" t="s">
        <v>10</v>
      </c>
      <c r="D56" s="579">
        <v>-25</v>
      </c>
      <c r="E56" s="579" t="s">
        <v>10</v>
      </c>
      <c r="F56" s="579">
        <v>-53</v>
      </c>
      <c r="G56" s="579">
        <v>-12</v>
      </c>
      <c r="H56" s="579" t="s">
        <v>10</v>
      </c>
      <c r="I56" s="1195">
        <v>-90</v>
      </c>
      <c r="J56" s="216"/>
      <c r="K56" s="1225" t="s">
        <v>10</v>
      </c>
    </row>
    <row r="57" spans="2:11" ht="20" customHeight="1">
      <c r="B57" s="1204" t="s">
        <v>580</v>
      </c>
      <c r="C57" s="1166" t="s">
        <v>10</v>
      </c>
      <c r="D57" s="1166">
        <v>276</v>
      </c>
      <c r="E57" s="1166">
        <v>13</v>
      </c>
      <c r="F57" s="1166">
        <v>432</v>
      </c>
      <c r="G57" s="1166">
        <v>157</v>
      </c>
      <c r="H57" s="1166" t="s">
        <v>10</v>
      </c>
      <c r="I57" s="1165">
        <v>878</v>
      </c>
      <c r="J57" s="1166"/>
      <c r="K57" s="1234" t="s">
        <v>10</v>
      </c>
    </row>
    <row r="58" spans="2:11" ht="20" customHeight="1">
      <c r="B58" s="38" t="s">
        <v>543</v>
      </c>
      <c r="C58" s="449" t="s">
        <v>10</v>
      </c>
      <c r="D58" s="449">
        <v>16</v>
      </c>
      <c r="E58" s="449" t="s">
        <v>10</v>
      </c>
      <c r="F58" s="449">
        <v>44</v>
      </c>
      <c r="G58" s="449">
        <v>-6</v>
      </c>
      <c r="H58" s="449" t="s">
        <v>10</v>
      </c>
      <c r="I58" s="502">
        <v>54</v>
      </c>
      <c r="J58" s="216"/>
      <c r="K58" s="517" t="s">
        <v>10</v>
      </c>
    </row>
    <row r="59" spans="2:11" ht="20" customHeight="1">
      <c r="B59" s="38" t="s">
        <v>544</v>
      </c>
      <c r="C59" s="449" t="s">
        <v>10</v>
      </c>
      <c r="D59" s="449">
        <v>12</v>
      </c>
      <c r="E59" s="449" t="s">
        <v>10</v>
      </c>
      <c r="F59" s="449" t="s">
        <v>10</v>
      </c>
      <c r="G59" s="449" t="s">
        <v>10</v>
      </c>
      <c r="H59" s="449" t="s">
        <v>10</v>
      </c>
      <c r="I59" s="502">
        <v>12</v>
      </c>
      <c r="J59" s="216"/>
      <c r="K59" s="517" t="s">
        <v>10</v>
      </c>
    </row>
    <row r="60" spans="2:11" ht="20" customHeight="1">
      <c r="B60" s="38" t="s">
        <v>545</v>
      </c>
      <c r="C60" s="449" t="s">
        <v>10</v>
      </c>
      <c r="D60" s="449">
        <v>4</v>
      </c>
      <c r="E60" s="449" t="s">
        <v>10</v>
      </c>
      <c r="F60" s="449" t="s">
        <v>10</v>
      </c>
      <c r="G60" s="449" t="s">
        <v>10</v>
      </c>
      <c r="H60" s="449" t="s">
        <v>10</v>
      </c>
      <c r="I60" s="502">
        <v>4</v>
      </c>
      <c r="J60" s="216"/>
      <c r="K60" s="517" t="s">
        <v>10</v>
      </c>
    </row>
    <row r="61" spans="2:11" ht="20" customHeight="1">
      <c r="B61" s="38" t="s">
        <v>546</v>
      </c>
      <c r="C61" s="449" t="s">
        <v>10</v>
      </c>
      <c r="D61" s="449" t="s">
        <v>10</v>
      </c>
      <c r="E61" s="449" t="s">
        <v>10</v>
      </c>
      <c r="F61" s="449" t="s">
        <v>10</v>
      </c>
      <c r="G61" s="449" t="s">
        <v>10</v>
      </c>
      <c r="H61" s="449" t="s">
        <v>10</v>
      </c>
      <c r="I61" s="502" t="s">
        <v>10</v>
      </c>
      <c r="J61" s="216"/>
      <c r="K61" s="517" t="s">
        <v>10</v>
      </c>
    </row>
    <row r="62" spans="2:11" ht="20" customHeight="1">
      <c r="B62" s="655" t="s">
        <v>547</v>
      </c>
      <c r="C62" s="579" t="s">
        <v>10</v>
      </c>
      <c r="D62" s="579">
        <v>-24</v>
      </c>
      <c r="E62" s="579">
        <v>-2</v>
      </c>
      <c r="F62" s="579">
        <v>-66</v>
      </c>
      <c r="G62" s="579">
        <v>-11</v>
      </c>
      <c r="H62" s="579" t="s">
        <v>10</v>
      </c>
      <c r="I62" s="1195">
        <v>-103</v>
      </c>
      <c r="J62" s="216"/>
      <c r="K62" s="1225" t="s">
        <v>10</v>
      </c>
    </row>
    <row r="63" spans="2:11" ht="20" customHeight="1">
      <c r="B63" s="1204" t="s">
        <v>581</v>
      </c>
      <c r="C63" s="1166" t="s">
        <v>10</v>
      </c>
      <c r="D63" s="1166">
        <v>284</v>
      </c>
      <c r="E63" s="1166">
        <v>11</v>
      </c>
      <c r="F63" s="1166">
        <v>410</v>
      </c>
      <c r="G63" s="1166">
        <v>140</v>
      </c>
      <c r="H63" s="1166" t="s">
        <v>10</v>
      </c>
      <c r="I63" s="1165">
        <v>845</v>
      </c>
      <c r="J63" s="1166"/>
      <c r="K63" s="1234" t="s">
        <v>10</v>
      </c>
    </row>
    <row r="64" spans="2:11" ht="20" customHeight="1">
      <c r="B64" s="38" t="s">
        <v>543</v>
      </c>
      <c r="C64" s="449" t="s">
        <v>10</v>
      </c>
      <c r="D64" s="449">
        <v>54</v>
      </c>
      <c r="E64" s="449" t="s">
        <v>10</v>
      </c>
      <c r="F64" s="449">
        <v>57</v>
      </c>
      <c r="G64" s="449">
        <v>-3</v>
      </c>
      <c r="H64" s="449" t="s">
        <v>10</v>
      </c>
      <c r="I64" s="502">
        <v>108</v>
      </c>
      <c r="J64" s="216"/>
      <c r="K64" s="517" t="s">
        <v>10</v>
      </c>
    </row>
    <row r="65" spans="2:11" ht="20" customHeight="1">
      <c r="B65" s="38" t="s">
        <v>544</v>
      </c>
      <c r="C65" s="449" t="s">
        <v>10</v>
      </c>
      <c r="D65" s="449" t="s">
        <v>10</v>
      </c>
      <c r="E65" s="449" t="s">
        <v>10</v>
      </c>
      <c r="F65" s="449" t="s">
        <v>10</v>
      </c>
      <c r="G65" s="449" t="s">
        <v>10</v>
      </c>
      <c r="H65" s="449" t="s">
        <v>10</v>
      </c>
      <c r="I65" s="502" t="s">
        <v>578</v>
      </c>
      <c r="J65" s="216"/>
      <c r="K65" s="517" t="s">
        <v>10</v>
      </c>
    </row>
    <row r="66" spans="2:11" ht="20" customHeight="1">
      <c r="B66" s="38" t="s">
        <v>545</v>
      </c>
      <c r="C66" s="449" t="s">
        <v>10</v>
      </c>
      <c r="D66" s="449">
        <v>10</v>
      </c>
      <c r="E66" s="449" t="s">
        <v>10</v>
      </c>
      <c r="F66" s="449" t="s">
        <v>10</v>
      </c>
      <c r="G66" s="449" t="s">
        <v>10</v>
      </c>
      <c r="H66" s="449" t="s">
        <v>10</v>
      </c>
      <c r="I66" s="502">
        <v>10</v>
      </c>
      <c r="J66" s="216"/>
      <c r="K66" s="517" t="s">
        <v>10</v>
      </c>
    </row>
    <row r="67" spans="2:11" ht="20" customHeight="1">
      <c r="B67" s="38" t="s">
        <v>546</v>
      </c>
      <c r="C67" s="449" t="s">
        <v>10</v>
      </c>
      <c r="D67" s="449">
        <v>-5</v>
      </c>
      <c r="E67" s="449" t="s">
        <v>10</v>
      </c>
      <c r="F67" s="449" t="s">
        <v>10</v>
      </c>
      <c r="G67" s="449" t="s">
        <v>10</v>
      </c>
      <c r="H67" s="449" t="s">
        <v>10</v>
      </c>
      <c r="I67" s="502">
        <v>-5</v>
      </c>
      <c r="J67" s="216"/>
      <c r="K67" s="517" t="s">
        <v>10</v>
      </c>
    </row>
    <row r="68" spans="2:11" ht="20" customHeight="1">
      <c r="B68" s="655" t="s">
        <v>547</v>
      </c>
      <c r="C68" s="579" t="s">
        <v>10</v>
      </c>
      <c r="D68" s="579">
        <v>-26</v>
      </c>
      <c r="E68" s="579">
        <v>-2</v>
      </c>
      <c r="F68" s="579">
        <v>-54</v>
      </c>
      <c r="G68" s="579">
        <v>-8</v>
      </c>
      <c r="H68" s="579" t="s">
        <v>10</v>
      </c>
      <c r="I68" s="1195">
        <v>-90</v>
      </c>
      <c r="J68" s="216"/>
      <c r="K68" s="1225" t="s">
        <v>10</v>
      </c>
    </row>
    <row r="69" spans="2:11" ht="20" customHeight="1">
      <c r="B69" s="1204" t="s">
        <v>582</v>
      </c>
      <c r="C69" s="1166" t="s">
        <v>10</v>
      </c>
      <c r="D69" s="1166">
        <v>317</v>
      </c>
      <c r="E69" s="1166">
        <v>9</v>
      </c>
      <c r="F69" s="1166">
        <v>413</v>
      </c>
      <c r="G69" s="1166">
        <v>129</v>
      </c>
      <c r="H69" s="1166" t="s">
        <v>10</v>
      </c>
      <c r="I69" s="1165">
        <v>868</v>
      </c>
      <c r="J69" s="1166"/>
      <c r="K69" s="1234" t="s">
        <v>10</v>
      </c>
    </row>
    <row r="70" spans="2:11" ht="20" customHeight="1">
      <c r="B70" s="38" t="s">
        <v>543</v>
      </c>
      <c r="C70" s="449" t="s">
        <v>10</v>
      </c>
      <c r="D70" s="449">
        <v>6</v>
      </c>
      <c r="E70" s="449">
        <v>0</v>
      </c>
      <c r="F70" s="449">
        <v>32</v>
      </c>
      <c r="G70" s="449">
        <v>-35</v>
      </c>
      <c r="H70" s="449" t="s">
        <v>10</v>
      </c>
      <c r="I70" s="502">
        <v>3</v>
      </c>
      <c r="J70" s="216"/>
      <c r="K70" s="517" t="s">
        <v>10</v>
      </c>
    </row>
    <row r="71" spans="2:11" ht="20" customHeight="1">
      <c r="B71" s="38" t="s">
        <v>544</v>
      </c>
      <c r="C71" s="449" t="s">
        <v>10</v>
      </c>
      <c r="D71" s="449">
        <v>24</v>
      </c>
      <c r="E71" s="449" t="s">
        <v>10</v>
      </c>
      <c r="F71" s="449">
        <v>18</v>
      </c>
      <c r="G71" s="449" t="s">
        <v>578</v>
      </c>
      <c r="H71" s="449" t="s">
        <v>10</v>
      </c>
      <c r="I71" s="502">
        <v>42</v>
      </c>
      <c r="J71" s="216"/>
      <c r="K71" s="517" t="s">
        <v>10</v>
      </c>
    </row>
    <row r="72" spans="2:11" ht="20" customHeight="1">
      <c r="B72" s="38" t="s">
        <v>545</v>
      </c>
      <c r="C72" s="449" t="s">
        <v>10</v>
      </c>
      <c r="D72" s="449" t="s">
        <v>10</v>
      </c>
      <c r="E72" s="449" t="s">
        <v>10</v>
      </c>
      <c r="F72" s="449" t="s">
        <v>10</v>
      </c>
      <c r="G72" s="449" t="s">
        <v>10</v>
      </c>
      <c r="H72" s="449" t="s">
        <v>10</v>
      </c>
      <c r="I72" s="502" t="s">
        <v>578</v>
      </c>
      <c r="J72" s="216"/>
      <c r="K72" s="517" t="s">
        <v>10</v>
      </c>
    </row>
    <row r="73" spans="2:11" ht="20" customHeight="1">
      <c r="B73" s="38" t="s">
        <v>546</v>
      </c>
      <c r="C73" s="449" t="s">
        <v>10</v>
      </c>
      <c r="D73" s="449" t="s">
        <v>10</v>
      </c>
      <c r="E73" s="449" t="s">
        <v>10</v>
      </c>
      <c r="F73" s="449" t="s">
        <v>10</v>
      </c>
      <c r="G73" s="449" t="s">
        <v>10</v>
      </c>
      <c r="H73" s="449" t="s">
        <v>10</v>
      </c>
      <c r="I73" s="502" t="s">
        <v>578</v>
      </c>
      <c r="J73" s="216"/>
      <c r="K73" s="517" t="s">
        <v>10</v>
      </c>
    </row>
    <row r="74" spans="2:11" ht="20" customHeight="1">
      <c r="B74" s="655" t="s">
        <v>547</v>
      </c>
      <c r="C74" s="579" t="s">
        <v>10</v>
      </c>
      <c r="D74" s="579">
        <v>-27</v>
      </c>
      <c r="E74" s="579">
        <v>-2</v>
      </c>
      <c r="F74" s="579">
        <v>-48</v>
      </c>
      <c r="G74" s="579">
        <v>-2</v>
      </c>
      <c r="H74" s="579" t="s">
        <v>10</v>
      </c>
      <c r="I74" s="1195">
        <v>-79</v>
      </c>
      <c r="J74" s="216"/>
      <c r="K74" s="1225" t="s">
        <v>10</v>
      </c>
    </row>
    <row r="75" spans="2:11" ht="20" customHeight="1">
      <c r="B75" s="1204" t="s">
        <v>583</v>
      </c>
      <c r="C75" s="1166" t="s">
        <v>10</v>
      </c>
      <c r="D75" s="1166">
        <v>320</v>
      </c>
      <c r="E75" s="1166">
        <v>7</v>
      </c>
      <c r="F75" s="1166">
        <v>415</v>
      </c>
      <c r="G75" s="1166">
        <v>92</v>
      </c>
      <c r="H75" s="1166" t="s">
        <v>10</v>
      </c>
      <c r="I75" s="1165">
        <v>834</v>
      </c>
      <c r="J75" s="1166"/>
      <c r="K75" s="1234" t="s">
        <v>10</v>
      </c>
    </row>
    <row r="76" spans="2:11" ht="20" customHeight="1">
      <c r="B76" s="38" t="s">
        <v>543</v>
      </c>
      <c r="C76" s="449" t="s">
        <v>10</v>
      </c>
      <c r="D76" s="449">
        <v>24</v>
      </c>
      <c r="E76" s="449">
        <v>6</v>
      </c>
      <c r="F76" s="449">
        <v>9</v>
      </c>
      <c r="G76" s="449">
        <v>-16</v>
      </c>
      <c r="H76" s="449" t="s">
        <v>10</v>
      </c>
      <c r="I76" s="502">
        <v>23</v>
      </c>
      <c r="J76" s="216"/>
      <c r="K76" s="517" t="s">
        <v>10</v>
      </c>
    </row>
    <row r="77" spans="2:11" ht="20" customHeight="1">
      <c r="B77" s="38" t="s">
        <v>544</v>
      </c>
      <c r="C77" s="449" t="s">
        <v>10</v>
      </c>
      <c r="D77" s="449">
        <v>13</v>
      </c>
      <c r="E77" s="449" t="s">
        <v>10</v>
      </c>
      <c r="F77" s="449">
        <v>5</v>
      </c>
      <c r="G77" s="449" t="s">
        <v>10</v>
      </c>
      <c r="H77" s="449" t="s">
        <v>10</v>
      </c>
      <c r="I77" s="502">
        <v>18</v>
      </c>
      <c r="J77" s="216"/>
      <c r="K77" s="517" t="s">
        <v>10</v>
      </c>
    </row>
    <row r="78" spans="2:11" ht="20" customHeight="1">
      <c r="B78" s="38" t="s">
        <v>545</v>
      </c>
      <c r="C78" s="449" t="s">
        <v>10</v>
      </c>
      <c r="D78" s="449" t="s">
        <v>10</v>
      </c>
      <c r="E78" s="449" t="s">
        <v>10</v>
      </c>
      <c r="F78" s="449" t="s">
        <v>10</v>
      </c>
      <c r="G78" s="449" t="s">
        <v>10</v>
      </c>
      <c r="H78" s="449" t="s">
        <v>10</v>
      </c>
      <c r="I78" s="502" t="s">
        <v>10</v>
      </c>
      <c r="J78" s="216"/>
      <c r="K78" s="517" t="s">
        <v>10</v>
      </c>
    </row>
    <row r="79" spans="2:11" ht="20" customHeight="1">
      <c r="B79" s="38" t="s">
        <v>546</v>
      </c>
      <c r="C79" s="449" t="s">
        <v>10</v>
      </c>
      <c r="D79" s="449" t="s">
        <v>10</v>
      </c>
      <c r="E79" s="449" t="s">
        <v>10</v>
      </c>
      <c r="F79" s="449" t="s">
        <v>10</v>
      </c>
      <c r="G79" s="449" t="s">
        <v>10</v>
      </c>
      <c r="H79" s="449" t="s">
        <v>10</v>
      </c>
      <c r="I79" s="502" t="s">
        <v>10</v>
      </c>
      <c r="J79" s="216"/>
      <c r="K79" s="517" t="s">
        <v>10</v>
      </c>
    </row>
    <row r="80" spans="2:11" ht="20" customHeight="1">
      <c r="B80" s="655" t="s">
        <v>547</v>
      </c>
      <c r="C80" s="579" t="s">
        <v>10</v>
      </c>
      <c r="D80" s="579">
        <v>-27</v>
      </c>
      <c r="E80" s="579">
        <v>-2</v>
      </c>
      <c r="F80" s="579">
        <v>-45</v>
      </c>
      <c r="G80" s="579" t="s">
        <v>10</v>
      </c>
      <c r="H80" s="579" t="s">
        <v>10</v>
      </c>
      <c r="I80" s="1195">
        <v>-74</v>
      </c>
      <c r="J80" s="216"/>
      <c r="K80" s="1225" t="s">
        <v>10</v>
      </c>
    </row>
    <row r="81" spans="2:13" ht="20" customHeight="1">
      <c r="B81" s="1140" t="s">
        <v>584</v>
      </c>
      <c r="C81" s="1202" t="s">
        <v>10</v>
      </c>
      <c r="D81" s="1202">
        <v>330</v>
      </c>
      <c r="E81" s="1202">
        <v>11</v>
      </c>
      <c r="F81" s="1202">
        <v>384</v>
      </c>
      <c r="G81" s="1202">
        <v>76</v>
      </c>
      <c r="H81" s="1202" t="s">
        <v>10</v>
      </c>
      <c r="I81" s="1203">
        <v>801</v>
      </c>
      <c r="J81" s="1202"/>
      <c r="K81" s="1202" t="s">
        <v>10</v>
      </c>
    </row>
    <row r="82" spans="2:13" ht="20" customHeight="1">
      <c r="B82" s="520"/>
      <c r="C82" s="525"/>
      <c r="D82" s="521"/>
      <c r="E82" s="521"/>
      <c r="F82" s="521"/>
      <c r="G82" s="521"/>
      <c r="H82" s="525"/>
      <c r="I82" s="521"/>
      <c r="J82" s="521"/>
      <c r="K82" s="525"/>
    </row>
    <row r="84" spans="2:13" ht="20" customHeight="1">
      <c r="C84" s="1611" t="s">
        <v>585</v>
      </c>
      <c r="D84" s="1611"/>
      <c r="E84" s="1611"/>
      <c r="F84" s="1611"/>
      <c r="G84" s="1611"/>
      <c r="H84" s="1611"/>
      <c r="I84" s="1611"/>
      <c r="J84" s="1611"/>
      <c r="K84" s="1611"/>
    </row>
    <row r="85" spans="2:13" ht="20" customHeight="1">
      <c r="B85" s="526" t="s">
        <v>586</v>
      </c>
      <c r="C85" s="1231" t="s">
        <v>576</v>
      </c>
      <c r="D85" s="1231"/>
      <c r="E85" s="1231"/>
      <c r="F85" s="1231"/>
      <c r="G85" s="1231"/>
      <c r="H85" s="1231"/>
      <c r="I85" s="1231"/>
      <c r="J85" s="1232"/>
      <c r="K85" s="1231" t="s">
        <v>577</v>
      </c>
    </row>
    <row r="86" spans="2:13" ht="42.75" customHeight="1">
      <c r="B86" s="1209" t="s">
        <v>538</v>
      </c>
      <c r="C86" s="1210" t="s">
        <v>539</v>
      </c>
      <c r="D86" s="1169" t="s">
        <v>461</v>
      </c>
      <c r="E86" s="1210" t="s">
        <v>540</v>
      </c>
      <c r="F86" s="1210" t="s">
        <v>541</v>
      </c>
      <c r="G86" s="1210" t="s">
        <v>474</v>
      </c>
      <c r="H86" s="1169" t="s">
        <v>482</v>
      </c>
      <c r="I86" s="1169" t="s">
        <v>31</v>
      </c>
      <c r="J86" s="1233"/>
      <c r="K86" s="1210" t="s">
        <v>474</v>
      </c>
    </row>
    <row r="87" spans="2:13" ht="20" customHeight="1">
      <c r="B87" s="1235" t="s">
        <v>563</v>
      </c>
      <c r="C87" s="1236"/>
      <c r="D87" s="1236"/>
      <c r="E87" s="1236"/>
      <c r="F87" s="1236"/>
      <c r="G87" s="1236"/>
      <c r="H87" s="1236"/>
      <c r="I87" s="1237"/>
      <c r="J87" s="1238"/>
      <c r="K87" s="1236"/>
    </row>
    <row r="88" spans="2:13" ht="20" customHeight="1">
      <c r="B88" s="508" t="s">
        <v>538</v>
      </c>
      <c r="C88" s="509">
        <v>936</v>
      </c>
      <c r="D88" s="509">
        <v>286</v>
      </c>
      <c r="E88" s="509">
        <v>1295</v>
      </c>
      <c r="F88" s="509">
        <v>1642</v>
      </c>
      <c r="G88" s="509">
        <v>242</v>
      </c>
      <c r="H88" s="509">
        <v>200</v>
      </c>
      <c r="I88" s="510">
        <v>4601</v>
      </c>
      <c r="J88" s="509"/>
      <c r="K88" s="509">
        <v>813</v>
      </c>
    </row>
    <row r="89" spans="2:13" ht="20" customHeight="1">
      <c r="B89" s="527" t="s">
        <v>564</v>
      </c>
      <c r="C89" s="248">
        <v>936</v>
      </c>
      <c r="D89" s="248">
        <v>10</v>
      </c>
      <c r="E89" s="248">
        <v>1282</v>
      </c>
      <c r="F89" s="248">
        <v>1210</v>
      </c>
      <c r="G89" s="248">
        <v>85</v>
      </c>
      <c r="H89" s="248">
        <v>200</v>
      </c>
      <c r="I89" s="246">
        <v>3723</v>
      </c>
      <c r="J89" s="216"/>
      <c r="K89" s="528">
        <v>813</v>
      </c>
      <c r="L89" s="34"/>
      <c r="M89" s="34"/>
    </row>
    <row r="90" spans="2:13" ht="20" customHeight="1">
      <c r="B90" s="527" t="s">
        <v>565</v>
      </c>
      <c r="C90" s="248" t="s">
        <v>10</v>
      </c>
      <c r="D90" s="248">
        <v>276</v>
      </c>
      <c r="E90" s="248">
        <v>13</v>
      </c>
      <c r="F90" s="248">
        <v>432</v>
      </c>
      <c r="G90" s="248">
        <v>157</v>
      </c>
      <c r="H90" s="248" t="s">
        <v>10</v>
      </c>
      <c r="I90" s="246">
        <v>878</v>
      </c>
      <c r="J90" s="216"/>
      <c r="K90" s="528" t="s">
        <v>10</v>
      </c>
    </row>
    <row r="91" spans="2:13" ht="20" customHeight="1">
      <c r="B91" s="508" t="s">
        <v>566</v>
      </c>
      <c r="C91" s="509">
        <v>476</v>
      </c>
      <c r="D91" s="509">
        <v>152</v>
      </c>
      <c r="E91" s="509">
        <v>819</v>
      </c>
      <c r="F91" s="509">
        <v>1309</v>
      </c>
      <c r="G91" s="509">
        <v>151</v>
      </c>
      <c r="H91" s="509">
        <v>14</v>
      </c>
      <c r="I91" s="510">
        <v>2921</v>
      </c>
      <c r="J91" s="509"/>
      <c r="K91" s="509">
        <v>160</v>
      </c>
    </row>
    <row r="92" spans="2:13" ht="20" customHeight="1">
      <c r="B92" s="527" t="s">
        <v>564</v>
      </c>
      <c r="C92" s="248">
        <v>476</v>
      </c>
      <c r="D92" s="248">
        <v>7</v>
      </c>
      <c r="E92" s="248">
        <v>816</v>
      </c>
      <c r="F92" s="248">
        <v>955</v>
      </c>
      <c r="G92" s="248">
        <v>73</v>
      </c>
      <c r="H92" s="248">
        <v>14</v>
      </c>
      <c r="I92" s="246">
        <v>2341</v>
      </c>
      <c r="J92" s="216"/>
      <c r="K92" s="528">
        <v>160</v>
      </c>
    </row>
    <row r="93" spans="2:13" ht="20" customHeight="1">
      <c r="B93" s="527" t="s">
        <v>565</v>
      </c>
      <c r="C93" s="248" t="s">
        <v>10</v>
      </c>
      <c r="D93" s="248">
        <v>145</v>
      </c>
      <c r="E93" s="248">
        <v>3</v>
      </c>
      <c r="F93" s="248">
        <v>354</v>
      </c>
      <c r="G93" s="248">
        <v>78</v>
      </c>
      <c r="H93" s="248" t="s">
        <v>10</v>
      </c>
      <c r="I93" s="246">
        <v>580</v>
      </c>
      <c r="J93" s="216"/>
      <c r="K93" s="528" t="s">
        <v>10</v>
      </c>
    </row>
    <row r="94" spans="2:13" ht="20" customHeight="1">
      <c r="B94" s="508" t="s">
        <v>567</v>
      </c>
      <c r="C94" s="509">
        <v>460</v>
      </c>
      <c r="D94" s="509">
        <v>134</v>
      </c>
      <c r="E94" s="509">
        <v>476</v>
      </c>
      <c r="F94" s="509">
        <v>333</v>
      </c>
      <c r="G94" s="509">
        <v>91</v>
      </c>
      <c r="H94" s="509">
        <v>186</v>
      </c>
      <c r="I94" s="510">
        <v>1680</v>
      </c>
      <c r="J94" s="509"/>
      <c r="K94" s="509">
        <v>653</v>
      </c>
    </row>
    <row r="95" spans="2:13" ht="20" customHeight="1">
      <c r="B95" s="529" t="s">
        <v>564</v>
      </c>
      <c r="C95" s="449">
        <v>460</v>
      </c>
      <c r="D95" s="449">
        <v>3</v>
      </c>
      <c r="E95" s="449">
        <v>466</v>
      </c>
      <c r="F95" s="449">
        <v>255</v>
      </c>
      <c r="G95" s="449">
        <v>12</v>
      </c>
      <c r="H95" s="449">
        <v>186</v>
      </c>
      <c r="I95" s="502">
        <v>1382</v>
      </c>
      <c r="J95" s="216"/>
      <c r="K95" s="530">
        <v>653</v>
      </c>
    </row>
    <row r="96" spans="2:13" ht="20" customHeight="1">
      <c r="B96" s="1239" t="s">
        <v>565</v>
      </c>
      <c r="C96" s="579" t="s">
        <v>10</v>
      </c>
      <c r="D96" s="579">
        <v>131</v>
      </c>
      <c r="E96" s="579">
        <v>10</v>
      </c>
      <c r="F96" s="579">
        <v>78</v>
      </c>
      <c r="G96" s="579">
        <v>79</v>
      </c>
      <c r="H96" s="579" t="s">
        <v>10</v>
      </c>
      <c r="I96" s="1195">
        <v>298</v>
      </c>
      <c r="J96" s="216"/>
      <c r="K96" s="1240" t="s">
        <v>10</v>
      </c>
    </row>
    <row r="97" spans="2:11" ht="20" customHeight="1">
      <c r="B97" s="1235" t="s">
        <v>568</v>
      </c>
      <c r="C97" s="1236"/>
      <c r="D97" s="1236"/>
      <c r="E97" s="1236"/>
      <c r="F97" s="1236"/>
      <c r="G97" s="1236"/>
      <c r="H97" s="1236"/>
      <c r="I97" s="1241"/>
      <c r="J97" s="1242"/>
      <c r="K97" s="1236"/>
    </row>
    <row r="98" spans="2:11" ht="20" customHeight="1">
      <c r="B98" s="508" t="s">
        <v>538</v>
      </c>
      <c r="C98" s="509">
        <v>902</v>
      </c>
      <c r="D98" s="509">
        <v>293</v>
      </c>
      <c r="E98" s="509">
        <v>1199</v>
      </c>
      <c r="F98" s="509">
        <v>1628</v>
      </c>
      <c r="G98" s="509">
        <v>308</v>
      </c>
      <c r="H98" s="509">
        <v>192</v>
      </c>
      <c r="I98" s="510">
        <v>4522</v>
      </c>
      <c r="J98" s="509"/>
      <c r="K98" s="509">
        <v>928</v>
      </c>
    </row>
    <row r="99" spans="2:11" ht="20" customHeight="1">
      <c r="B99" s="527" t="s">
        <v>564</v>
      </c>
      <c r="C99" s="248">
        <v>902</v>
      </c>
      <c r="D99" s="248">
        <v>9</v>
      </c>
      <c r="E99" s="248">
        <v>1188</v>
      </c>
      <c r="F99" s="248">
        <v>1218</v>
      </c>
      <c r="G99" s="248">
        <v>168</v>
      </c>
      <c r="H99" s="248">
        <v>192</v>
      </c>
      <c r="I99" s="246">
        <v>3677</v>
      </c>
      <c r="J99" s="216"/>
      <c r="K99" s="528">
        <v>928</v>
      </c>
    </row>
    <row r="100" spans="2:11" ht="20" customHeight="1">
      <c r="B100" s="527" t="s">
        <v>565</v>
      </c>
      <c r="C100" s="248" t="s">
        <v>10</v>
      </c>
      <c r="D100" s="248">
        <v>284</v>
      </c>
      <c r="E100" s="248">
        <v>11</v>
      </c>
      <c r="F100" s="248">
        <v>410</v>
      </c>
      <c r="G100" s="248">
        <v>140</v>
      </c>
      <c r="H100" s="248" t="s">
        <v>10</v>
      </c>
      <c r="I100" s="246">
        <v>845</v>
      </c>
      <c r="J100" s="216"/>
      <c r="K100" s="528" t="s">
        <v>10</v>
      </c>
    </row>
    <row r="101" spans="2:11" ht="20" customHeight="1">
      <c r="B101" s="508" t="s">
        <v>566</v>
      </c>
      <c r="C101" s="509">
        <v>541</v>
      </c>
      <c r="D101" s="509">
        <v>176</v>
      </c>
      <c r="E101" s="509">
        <v>853</v>
      </c>
      <c r="F101" s="509">
        <v>1321</v>
      </c>
      <c r="G101" s="509">
        <v>145</v>
      </c>
      <c r="H101" s="509">
        <v>10</v>
      </c>
      <c r="I101" s="510">
        <v>3046</v>
      </c>
      <c r="J101" s="509"/>
      <c r="K101" s="509">
        <v>142</v>
      </c>
    </row>
    <row r="102" spans="2:11" ht="20" customHeight="1">
      <c r="B102" s="527" t="s">
        <v>564</v>
      </c>
      <c r="C102" s="248">
        <v>541</v>
      </c>
      <c r="D102" s="248">
        <v>8</v>
      </c>
      <c r="E102" s="248">
        <v>849</v>
      </c>
      <c r="F102" s="248">
        <v>1000</v>
      </c>
      <c r="G102" s="248">
        <v>77</v>
      </c>
      <c r="H102" s="248">
        <v>10</v>
      </c>
      <c r="I102" s="246">
        <v>2485</v>
      </c>
      <c r="J102" s="216"/>
      <c r="K102" s="528">
        <v>142</v>
      </c>
    </row>
    <row r="103" spans="2:11" ht="20" customHeight="1">
      <c r="B103" s="527" t="s">
        <v>565</v>
      </c>
      <c r="C103" s="248" t="s">
        <v>10</v>
      </c>
      <c r="D103" s="248">
        <v>168</v>
      </c>
      <c r="E103" s="248">
        <v>4</v>
      </c>
      <c r="F103" s="248">
        <v>321</v>
      </c>
      <c r="G103" s="248">
        <v>68</v>
      </c>
      <c r="H103" s="248" t="s">
        <v>10</v>
      </c>
      <c r="I103" s="246">
        <v>561</v>
      </c>
      <c r="J103" s="216"/>
      <c r="K103" s="528" t="s">
        <v>10</v>
      </c>
    </row>
    <row r="104" spans="2:11" ht="20" customHeight="1">
      <c r="B104" s="508" t="s">
        <v>567</v>
      </c>
      <c r="C104" s="509">
        <v>361</v>
      </c>
      <c r="D104" s="509">
        <v>117</v>
      </c>
      <c r="E104" s="509">
        <v>346</v>
      </c>
      <c r="F104" s="509">
        <v>307</v>
      </c>
      <c r="G104" s="509">
        <v>163</v>
      </c>
      <c r="H104" s="509">
        <v>182</v>
      </c>
      <c r="I104" s="510">
        <v>1476</v>
      </c>
      <c r="J104" s="509"/>
      <c r="K104" s="509">
        <v>786</v>
      </c>
    </row>
    <row r="105" spans="2:11" ht="20" customHeight="1">
      <c r="B105" s="529" t="s">
        <v>564</v>
      </c>
      <c r="C105" s="449">
        <v>361</v>
      </c>
      <c r="D105" s="449">
        <v>2</v>
      </c>
      <c r="E105" s="449">
        <v>338</v>
      </c>
      <c r="F105" s="449">
        <v>217</v>
      </c>
      <c r="G105" s="449">
        <v>91</v>
      </c>
      <c r="H105" s="449">
        <v>182</v>
      </c>
      <c r="I105" s="502">
        <v>1191</v>
      </c>
      <c r="J105" s="216"/>
      <c r="K105" s="530">
        <v>786</v>
      </c>
    </row>
    <row r="106" spans="2:11" ht="20" customHeight="1">
      <c r="B106" s="1239" t="s">
        <v>565</v>
      </c>
      <c r="C106" s="579" t="s">
        <v>10</v>
      </c>
      <c r="D106" s="579">
        <v>115</v>
      </c>
      <c r="E106" s="579">
        <v>8</v>
      </c>
      <c r="F106" s="579">
        <v>90</v>
      </c>
      <c r="G106" s="579">
        <v>72</v>
      </c>
      <c r="H106" s="579" t="s">
        <v>10</v>
      </c>
      <c r="I106" s="1195">
        <v>285</v>
      </c>
      <c r="J106" s="216"/>
      <c r="K106" s="1240" t="s">
        <v>10</v>
      </c>
    </row>
    <row r="107" spans="2:11" ht="20" customHeight="1">
      <c r="B107" s="1235" t="s">
        <v>587</v>
      </c>
      <c r="C107" s="1236"/>
      <c r="D107" s="1236"/>
      <c r="E107" s="1236"/>
      <c r="F107" s="1236"/>
      <c r="G107" s="1236"/>
      <c r="H107" s="1236"/>
      <c r="I107" s="1241"/>
      <c r="J107" s="1242"/>
      <c r="K107" s="1236"/>
    </row>
    <row r="108" spans="2:11" ht="20" customHeight="1">
      <c r="B108" s="508" t="s">
        <v>588</v>
      </c>
      <c r="C108" s="509">
        <v>1060</v>
      </c>
      <c r="D108" s="509">
        <v>325</v>
      </c>
      <c r="E108" s="509">
        <v>1138</v>
      </c>
      <c r="F108" s="509">
        <v>2100</v>
      </c>
      <c r="G108" s="509">
        <v>409</v>
      </c>
      <c r="H108" s="509">
        <v>174</v>
      </c>
      <c r="I108" s="510">
        <v>5206</v>
      </c>
      <c r="J108" s="509"/>
      <c r="K108" s="509">
        <v>843</v>
      </c>
    </row>
    <row r="109" spans="2:11" ht="20" customHeight="1">
      <c r="B109" s="527" t="s">
        <v>564</v>
      </c>
      <c r="C109" s="248">
        <v>1060</v>
      </c>
      <c r="D109" s="248">
        <v>8</v>
      </c>
      <c r="E109" s="248">
        <v>1129</v>
      </c>
      <c r="F109" s="248">
        <v>1687</v>
      </c>
      <c r="G109" s="248">
        <v>280</v>
      </c>
      <c r="H109" s="248">
        <v>174</v>
      </c>
      <c r="I109" s="246">
        <v>4338</v>
      </c>
      <c r="J109" s="216"/>
      <c r="K109" s="528">
        <v>843</v>
      </c>
    </row>
    <row r="110" spans="2:11" ht="20" customHeight="1">
      <c r="B110" s="527" t="s">
        <v>565</v>
      </c>
      <c r="C110" s="248" t="s">
        <v>10</v>
      </c>
      <c r="D110" s="248">
        <v>317</v>
      </c>
      <c r="E110" s="248">
        <v>9</v>
      </c>
      <c r="F110" s="248">
        <v>413</v>
      </c>
      <c r="G110" s="248">
        <v>129</v>
      </c>
      <c r="H110" s="248" t="s">
        <v>10</v>
      </c>
      <c r="I110" s="246">
        <v>868</v>
      </c>
      <c r="J110" s="216"/>
      <c r="K110" s="528" t="s">
        <v>10</v>
      </c>
    </row>
    <row r="111" spans="2:11" ht="20" customHeight="1">
      <c r="B111" s="508" t="s">
        <v>566</v>
      </c>
      <c r="C111" s="509">
        <v>698</v>
      </c>
      <c r="D111" s="509">
        <v>196</v>
      </c>
      <c r="E111" s="509">
        <v>928</v>
      </c>
      <c r="F111" s="509">
        <v>1750</v>
      </c>
      <c r="G111" s="509">
        <v>164</v>
      </c>
      <c r="H111" s="509">
        <v>118</v>
      </c>
      <c r="I111" s="510">
        <v>3854</v>
      </c>
      <c r="J111" s="509"/>
      <c r="K111" s="509">
        <v>512</v>
      </c>
    </row>
    <row r="112" spans="2:11" ht="20" customHeight="1">
      <c r="B112" s="527" t="s">
        <v>564</v>
      </c>
      <c r="C112" s="248">
        <v>698</v>
      </c>
      <c r="D112" s="248">
        <v>6</v>
      </c>
      <c r="E112" s="248">
        <v>927</v>
      </c>
      <c r="F112" s="248">
        <v>1430</v>
      </c>
      <c r="G112" s="248">
        <v>106</v>
      </c>
      <c r="H112" s="248">
        <v>118</v>
      </c>
      <c r="I112" s="246">
        <v>3285</v>
      </c>
      <c r="J112" s="216"/>
      <c r="K112" s="528">
        <v>512</v>
      </c>
    </row>
    <row r="113" spans="2:11" ht="20" customHeight="1">
      <c r="B113" s="527" t="s">
        <v>565</v>
      </c>
      <c r="C113" s="248" t="s">
        <v>10</v>
      </c>
      <c r="D113" s="248">
        <v>190</v>
      </c>
      <c r="E113" s="248">
        <v>1</v>
      </c>
      <c r="F113" s="248">
        <v>320</v>
      </c>
      <c r="G113" s="248">
        <v>58</v>
      </c>
      <c r="H113" s="248" t="s">
        <v>10</v>
      </c>
      <c r="I113" s="246">
        <v>569</v>
      </c>
      <c r="J113" s="216"/>
      <c r="K113" s="528" t="s">
        <v>10</v>
      </c>
    </row>
    <row r="114" spans="2:11" ht="20" customHeight="1">
      <c r="B114" s="508" t="s">
        <v>567</v>
      </c>
      <c r="C114" s="509">
        <v>362</v>
      </c>
      <c r="D114" s="509">
        <v>129</v>
      </c>
      <c r="E114" s="509">
        <v>210</v>
      </c>
      <c r="F114" s="509">
        <v>350</v>
      </c>
      <c r="G114" s="509">
        <v>245</v>
      </c>
      <c r="H114" s="509">
        <v>56</v>
      </c>
      <c r="I114" s="510">
        <v>1352</v>
      </c>
      <c r="J114" s="509"/>
      <c r="K114" s="509">
        <v>331</v>
      </c>
    </row>
    <row r="115" spans="2:11" ht="20" customHeight="1">
      <c r="B115" s="529" t="s">
        <v>564</v>
      </c>
      <c r="C115" s="449">
        <v>362</v>
      </c>
      <c r="D115" s="449">
        <v>2</v>
      </c>
      <c r="E115" s="449">
        <v>202</v>
      </c>
      <c r="F115" s="449">
        <v>257</v>
      </c>
      <c r="G115" s="449">
        <v>174</v>
      </c>
      <c r="H115" s="449">
        <v>56</v>
      </c>
      <c r="I115" s="502">
        <v>1053</v>
      </c>
      <c r="J115" s="216"/>
      <c r="K115" s="530">
        <v>331</v>
      </c>
    </row>
    <row r="116" spans="2:11" ht="20" customHeight="1">
      <c r="B116" s="1239" t="s">
        <v>565</v>
      </c>
      <c r="C116" s="579" t="s">
        <v>10</v>
      </c>
      <c r="D116" s="579">
        <v>127</v>
      </c>
      <c r="E116" s="579">
        <v>8</v>
      </c>
      <c r="F116" s="579">
        <v>93</v>
      </c>
      <c r="G116" s="579">
        <v>71</v>
      </c>
      <c r="H116" s="579" t="s">
        <v>10</v>
      </c>
      <c r="I116" s="1195">
        <v>299</v>
      </c>
      <c r="J116" s="216"/>
      <c r="K116" s="1240" t="s">
        <v>10</v>
      </c>
    </row>
    <row r="117" spans="2:11" ht="20" customHeight="1">
      <c r="B117" s="1235" t="s">
        <v>589</v>
      </c>
      <c r="C117" s="1236"/>
      <c r="D117" s="1236"/>
      <c r="E117" s="1236"/>
      <c r="F117" s="1236"/>
      <c r="G117" s="1236"/>
      <c r="H117" s="1236"/>
      <c r="I117" s="1241"/>
      <c r="J117" s="1242"/>
      <c r="K117" s="1236"/>
    </row>
    <row r="118" spans="2:11" ht="20" customHeight="1">
      <c r="B118" s="531" t="s">
        <v>538</v>
      </c>
      <c r="C118" s="532">
        <v>1031</v>
      </c>
      <c r="D118" s="532">
        <v>328</v>
      </c>
      <c r="E118" s="532">
        <v>1039</v>
      </c>
      <c r="F118" s="532">
        <v>2173</v>
      </c>
      <c r="G118" s="532">
        <v>462</v>
      </c>
      <c r="H118" s="532">
        <v>167</v>
      </c>
      <c r="I118" s="533">
        <v>5200</v>
      </c>
      <c r="J118" s="532"/>
      <c r="K118" s="532">
        <v>806</v>
      </c>
    </row>
    <row r="119" spans="2:11" ht="20" customHeight="1">
      <c r="B119" s="527" t="s">
        <v>564</v>
      </c>
      <c r="C119" s="248">
        <v>1031</v>
      </c>
      <c r="D119" s="248">
        <v>8</v>
      </c>
      <c r="E119" s="248">
        <v>1032</v>
      </c>
      <c r="F119" s="248">
        <v>1758</v>
      </c>
      <c r="G119" s="248">
        <v>370</v>
      </c>
      <c r="H119" s="248">
        <v>167</v>
      </c>
      <c r="I119" s="246">
        <v>4366</v>
      </c>
      <c r="J119" s="216"/>
      <c r="K119" s="248">
        <v>806</v>
      </c>
    </row>
    <row r="120" spans="2:11" ht="20" customHeight="1">
      <c r="B120" s="527" t="s">
        <v>565</v>
      </c>
      <c r="C120" s="248" t="s">
        <v>10</v>
      </c>
      <c r="D120" s="248">
        <v>320</v>
      </c>
      <c r="E120" s="248">
        <v>7</v>
      </c>
      <c r="F120" s="248">
        <v>415</v>
      </c>
      <c r="G120" s="248">
        <v>92</v>
      </c>
      <c r="H120" s="248" t="s">
        <v>10</v>
      </c>
      <c r="I120" s="246">
        <v>834</v>
      </c>
      <c r="J120" s="216"/>
      <c r="K120" s="248" t="s">
        <v>10</v>
      </c>
    </row>
    <row r="121" spans="2:11" ht="20" customHeight="1">
      <c r="B121" s="531" t="s">
        <v>566</v>
      </c>
      <c r="C121" s="532">
        <v>859</v>
      </c>
      <c r="D121" s="532">
        <v>199</v>
      </c>
      <c r="E121" s="532">
        <v>900</v>
      </c>
      <c r="F121" s="532">
        <v>1718</v>
      </c>
      <c r="G121" s="532">
        <v>155</v>
      </c>
      <c r="H121" s="532">
        <v>114</v>
      </c>
      <c r="I121" s="533">
        <v>3945</v>
      </c>
      <c r="J121" s="532"/>
      <c r="K121" s="532">
        <v>497</v>
      </c>
    </row>
    <row r="122" spans="2:11" ht="20" customHeight="1">
      <c r="B122" s="527" t="s">
        <v>564</v>
      </c>
      <c r="C122" s="248">
        <v>859</v>
      </c>
      <c r="D122" s="248">
        <v>7</v>
      </c>
      <c r="E122" s="248">
        <v>899</v>
      </c>
      <c r="F122" s="248">
        <v>1402</v>
      </c>
      <c r="G122" s="248">
        <v>113</v>
      </c>
      <c r="H122" s="248">
        <v>114</v>
      </c>
      <c r="I122" s="246">
        <v>3394</v>
      </c>
      <c r="J122" s="216"/>
      <c r="K122" s="248">
        <v>497</v>
      </c>
    </row>
    <row r="123" spans="2:11" ht="20" customHeight="1">
      <c r="B123" s="527" t="s">
        <v>565</v>
      </c>
      <c r="C123" s="248" t="s">
        <v>10</v>
      </c>
      <c r="D123" s="248">
        <v>192</v>
      </c>
      <c r="E123" s="248">
        <v>1</v>
      </c>
      <c r="F123" s="248">
        <v>316</v>
      </c>
      <c r="G123" s="248">
        <v>42</v>
      </c>
      <c r="H123" s="248" t="s">
        <v>10</v>
      </c>
      <c r="I123" s="246">
        <v>551</v>
      </c>
      <c r="J123" s="216"/>
      <c r="K123" s="528" t="s">
        <v>10</v>
      </c>
    </row>
    <row r="124" spans="2:11" ht="20" customHeight="1">
      <c r="B124" s="531" t="s">
        <v>567</v>
      </c>
      <c r="C124" s="532">
        <v>172</v>
      </c>
      <c r="D124" s="532">
        <v>129</v>
      </c>
      <c r="E124" s="532">
        <v>139</v>
      </c>
      <c r="F124" s="532">
        <v>455</v>
      </c>
      <c r="G124" s="532">
        <v>307</v>
      </c>
      <c r="H124" s="532">
        <v>53</v>
      </c>
      <c r="I124" s="533">
        <v>1255</v>
      </c>
      <c r="J124" s="532"/>
      <c r="K124" s="532">
        <v>309</v>
      </c>
    </row>
    <row r="125" spans="2:11" ht="20" customHeight="1">
      <c r="B125" s="529" t="s">
        <v>564</v>
      </c>
      <c r="C125" s="449">
        <v>172</v>
      </c>
      <c r="D125" s="449">
        <v>1</v>
      </c>
      <c r="E125" s="449">
        <v>133</v>
      </c>
      <c r="F125" s="449">
        <v>356</v>
      </c>
      <c r="G125" s="449">
        <v>257</v>
      </c>
      <c r="H125" s="449">
        <v>53</v>
      </c>
      <c r="I125" s="502">
        <v>972</v>
      </c>
      <c r="J125" s="216"/>
      <c r="K125" s="517">
        <v>309</v>
      </c>
    </row>
    <row r="126" spans="2:11" ht="20" customHeight="1">
      <c r="B126" s="1239" t="s">
        <v>565</v>
      </c>
      <c r="C126" s="579" t="s">
        <v>10</v>
      </c>
      <c r="D126" s="579">
        <v>128</v>
      </c>
      <c r="E126" s="579">
        <v>6</v>
      </c>
      <c r="F126" s="579">
        <v>99</v>
      </c>
      <c r="G126" s="579">
        <v>50</v>
      </c>
      <c r="H126" s="579" t="s">
        <v>10</v>
      </c>
      <c r="I126" s="1195">
        <v>283</v>
      </c>
      <c r="J126" s="216"/>
      <c r="K126" s="1243" t="s">
        <v>10</v>
      </c>
    </row>
    <row r="127" spans="2:11" ht="20" customHeight="1">
      <c r="B127" s="1246" t="s">
        <v>590</v>
      </c>
      <c r="C127" s="1247"/>
      <c r="D127" s="1247"/>
      <c r="E127" s="1247"/>
      <c r="F127" s="1247"/>
      <c r="G127" s="1247"/>
      <c r="H127" s="1247"/>
      <c r="I127" s="1106"/>
      <c r="J127" s="1105"/>
      <c r="K127" s="1247"/>
    </row>
    <row r="128" spans="2:11" ht="20" customHeight="1">
      <c r="B128" s="1218" t="s">
        <v>538</v>
      </c>
      <c r="C128" s="1219">
        <v>992</v>
      </c>
      <c r="D128" s="1219">
        <v>340</v>
      </c>
      <c r="E128" s="1219">
        <v>917</v>
      </c>
      <c r="F128" s="1219">
        <v>2345</v>
      </c>
      <c r="G128" s="1219">
        <v>591</v>
      </c>
      <c r="H128" s="1219">
        <v>152</v>
      </c>
      <c r="I128" s="1220">
        <v>5337</v>
      </c>
      <c r="J128" s="1219"/>
      <c r="K128" s="1219">
        <v>467</v>
      </c>
    </row>
    <row r="129" spans="2:11" ht="20" customHeight="1">
      <c r="B129" s="527" t="s">
        <v>564</v>
      </c>
      <c r="C129" s="248">
        <v>992</v>
      </c>
      <c r="D129" s="248">
        <v>10</v>
      </c>
      <c r="E129" s="248">
        <v>906</v>
      </c>
      <c r="F129" s="248">
        <v>1961</v>
      </c>
      <c r="G129" s="248">
        <v>515</v>
      </c>
      <c r="H129" s="248">
        <v>152</v>
      </c>
      <c r="I129" s="246">
        <v>4536</v>
      </c>
      <c r="J129" s="216"/>
      <c r="K129" s="248">
        <v>467</v>
      </c>
    </row>
    <row r="130" spans="2:11" ht="20" customHeight="1">
      <c r="B130" s="527" t="s">
        <v>565</v>
      </c>
      <c r="C130" s="248" t="s">
        <v>10</v>
      </c>
      <c r="D130" s="248">
        <v>330</v>
      </c>
      <c r="E130" s="248">
        <v>11</v>
      </c>
      <c r="F130" s="248">
        <v>384</v>
      </c>
      <c r="G130" s="248">
        <v>76</v>
      </c>
      <c r="H130" s="248" t="s">
        <v>10</v>
      </c>
      <c r="I130" s="246">
        <v>801</v>
      </c>
      <c r="J130" s="216"/>
      <c r="K130" s="248" t="s">
        <v>10</v>
      </c>
    </row>
    <row r="131" spans="2:11" ht="20" customHeight="1">
      <c r="B131" s="1218" t="s">
        <v>566</v>
      </c>
      <c r="C131" s="1219">
        <v>811</v>
      </c>
      <c r="D131" s="1219">
        <v>195</v>
      </c>
      <c r="E131" s="1219">
        <v>781</v>
      </c>
      <c r="F131" s="1219">
        <v>1882</v>
      </c>
      <c r="G131" s="1219">
        <v>205</v>
      </c>
      <c r="H131" s="1219">
        <v>104</v>
      </c>
      <c r="I131" s="1220">
        <v>3978</v>
      </c>
      <c r="J131" s="1219"/>
      <c r="K131" s="1219">
        <v>136</v>
      </c>
    </row>
    <row r="132" spans="2:11" ht="20" customHeight="1">
      <c r="B132" s="527" t="s">
        <v>564</v>
      </c>
      <c r="C132" s="248">
        <v>811</v>
      </c>
      <c r="D132" s="248">
        <v>8</v>
      </c>
      <c r="E132" s="248">
        <v>779</v>
      </c>
      <c r="F132" s="248">
        <v>1589</v>
      </c>
      <c r="G132" s="248">
        <v>162</v>
      </c>
      <c r="H132" s="248">
        <v>104</v>
      </c>
      <c r="I132" s="246">
        <v>3453</v>
      </c>
      <c r="J132" s="216"/>
      <c r="K132" s="248">
        <v>136</v>
      </c>
    </row>
    <row r="133" spans="2:11" ht="20" customHeight="1">
      <c r="B133" s="527" t="s">
        <v>565</v>
      </c>
      <c r="C133" s="248" t="s">
        <v>10</v>
      </c>
      <c r="D133" s="248">
        <v>187</v>
      </c>
      <c r="E133" s="248">
        <v>2</v>
      </c>
      <c r="F133" s="248">
        <v>293</v>
      </c>
      <c r="G133" s="248">
        <v>43</v>
      </c>
      <c r="H133" s="248" t="s">
        <v>10</v>
      </c>
      <c r="I133" s="246">
        <v>525</v>
      </c>
      <c r="J133" s="216"/>
      <c r="K133" s="528" t="s">
        <v>10</v>
      </c>
    </row>
    <row r="134" spans="2:11" ht="20" customHeight="1">
      <c r="B134" s="1218" t="s">
        <v>567</v>
      </c>
      <c r="C134" s="1219">
        <v>181</v>
      </c>
      <c r="D134" s="1219">
        <v>145</v>
      </c>
      <c r="E134" s="1219">
        <v>136</v>
      </c>
      <c r="F134" s="1219">
        <v>463</v>
      </c>
      <c r="G134" s="1219">
        <v>386</v>
      </c>
      <c r="H134" s="1219">
        <v>45</v>
      </c>
      <c r="I134" s="1220">
        <v>1359</v>
      </c>
      <c r="J134" s="1219"/>
      <c r="K134" s="1219">
        <v>331</v>
      </c>
    </row>
    <row r="135" spans="2:11" ht="20" customHeight="1">
      <c r="B135" s="529" t="s">
        <v>564</v>
      </c>
      <c r="C135" s="449">
        <v>181</v>
      </c>
      <c r="D135" s="449">
        <v>2</v>
      </c>
      <c r="E135" s="449">
        <v>127</v>
      </c>
      <c r="F135" s="449">
        <v>372</v>
      </c>
      <c r="G135" s="449">
        <v>353</v>
      </c>
      <c r="H135" s="449">
        <v>48</v>
      </c>
      <c r="I135" s="502">
        <v>1083</v>
      </c>
      <c r="J135" s="216"/>
      <c r="K135" s="517">
        <v>331</v>
      </c>
    </row>
    <row r="136" spans="2:11" ht="20" customHeight="1">
      <c r="B136" s="1244" t="s">
        <v>565</v>
      </c>
      <c r="C136" s="1095" t="s">
        <v>10</v>
      </c>
      <c r="D136" s="1095">
        <v>143</v>
      </c>
      <c r="E136" s="1095">
        <v>9</v>
      </c>
      <c r="F136" s="1095">
        <v>91</v>
      </c>
      <c r="G136" s="1095">
        <v>33</v>
      </c>
      <c r="H136" s="1095" t="s">
        <v>10</v>
      </c>
      <c r="I136" s="1221">
        <v>276</v>
      </c>
      <c r="J136" s="1103"/>
      <c r="K136" s="1245" t="s">
        <v>10</v>
      </c>
    </row>
  </sheetData>
  <mergeCells count="6">
    <mergeCell ref="C84:K84"/>
    <mergeCell ref="B2:K2"/>
    <mergeCell ref="B5:H5"/>
    <mergeCell ref="C6:K6"/>
    <mergeCell ref="B40:C40"/>
    <mergeCell ref="C48:K48"/>
  </mergeCells>
  <hyperlinks>
    <hyperlink ref="A2" location="Summary!A1" display=" " xr:uid="{0208EC81-7F65-42C5-89FA-16D3AAA8B88C}"/>
  </hyperlinks>
  <pageMargins left="0.75" right="0.75" top="1" bottom="1" header="0.5" footer="0.5"/>
  <pageSetup paperSize="9" scale="51" orientation="portrait" horizontalDpi="4294967292" verticalDpi="4294967292" r:id="rId1"/>
  <headerFooter>
    <oddFooter>&amp;L&amp;1#&amp;"Calibri"&amp;10&amp;K000000TOTAL Classification: Restricted Distribution TOTAL - All rights reserved</oddFooter>
  </headerFooter>
  <rowBreaks count="2" manualBreakCount="2">
    <brk id="46" max="16383" man="1"/>
    <brk id="82" max="1638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68E87-EB78-48E0-BC41-0180A87CEB71}">
  <sheetPr>
    <tabColor rgb="FF32C8C8"/>
  </sheetPr>
  <dimension ref="A2:K132"/>
  <sheetViews>
    <sheetView showGridLines="0" zoomScale="130" zoomScaleNormal="130" zoomScaleSheetLayoutView="115" zoomScalePageLayoutView="130" workbookViewId="0"/>
  </sheetViews>
  <sheetFormatPr baseColWidth="10" defaultColWidth="10.83203125" defaultRowHeight="20" customHeight="1"/>
  <cols>
    <col min="1" max="1" width="5.5" style="534" customWidth="1"/>
    <col min="2" max="2" width="46.1640625" style="534" customWidth="1"/>
    <col min="3" max="9" width="12" style="534" customWidth="1"/>
    <col min="10" max="10" width="5.5" style="366" customWidth="1"/>
    <col min="11" max="16384" width="10.83203125" style="366"/>
  </cols>
  <sheetData>
    <row r="2" spans="1:11" ht="20" customHeight="1">
      <c r="A2" s="21" t="s">
        <v>14</v>
      </c>
      <c r="B2" s="1615" t="s">
        <v>591</v>
      </c>
      <c r="C2" s="1615"/>
      <c r="D2" s="1615"/>
      <c r="E2" s="1615"/>
      <c r="F2" s="1615"/>
      <c r="G2" s="1615"/>
      <c r="H2" s="1615"/>
      <c r="I2" s="1615"/>
    </row>
    <row r="4" spans="1:11" ht="20" customHeight="1">
      <c r="B4" s="535" t="s">
        <v>592</v>
      </c>
      <c r="C4" s="1616" t="s">
        <v>593</v>
      </c>
      <c r="D4" s="1616"/>
      <c r="E4" s="1616"/>
      <c r="F4" s="1616"/>
      <c r="G4" s="1616"/>
      <c r="H4" s="1616"/>
      <c r="I4" s="1616"/>
    </row>
    <row r="5" spans="1:11" ht="42.75" customHeight="1">
      <c r="B5" s="1248" t="s">
        <v>538</v>
      </c>
      <c r="C5" s="1249" t="s">
        <v>539</v>
      </c>
      <c r="D5" s="1250" t="s">
        <v>461</v>
      </c>
      <c r="E5" s="1249" t="s">
        <v>540</v>
      </c>
      <c r="F5" s="1249" t="s">
        <v>541</v>
      </c>
      <c r="G5" s="1249" t="s">
        <v>474</v>
      </c>
      <c r="H5" s="1250" t="s">
        <v>482</v>
      </c>
      <c r="I5" s="1250" t="s">
        <v>31</v>
      </c>
      <c r="J5" s="367"/>
    </row>
    <row r="6" spans="1:11" ht="20" customHeight="1">
      <c r="B6" s="1204" t="s">
        <v>542</v>
      </c>
      <c r="C6" s="1166">
        <v>4470</v>
      </c>
      <c r="D6" s="1166">
        <v>15</v>
      </c>
      <c r="E6" s="1166">
        <v>2848</v>
      </c>
      <c r="F6" s="1166">
        <v>1429</v>
      </c>
      <c r="G6" s="1166">
        <v>3301</v>
      </c>
      <c r="H6" s="1166">
        <v>4485</v>
      </c>
      <c r="I6" s="1165">
        <v>16548</v>
      </c>
    </row>
    <row r="7" spans="1:11" ht="20" customHeight="1">
      <c r="B7" s="38" t="s">
        <v>543</v>
      </c>
      <c r="C7" s="449">
        <v>143</v>
      </c>
      <c r="D7" s="449">
        <v>-2</v>
      </c>
      <c r="E7" s="449">
        <v>-44</v>
      </c>
      <c r="F7" s="449">
        <v>-28</v>
      </c>
      <c r="G7" s="449">
        <v>347</v>
      </c>
      <c r="H7" s="449">
        <v>189</v>
      </c>
      <c r="I7" s="502">
        <v>605</v>
      </c>
    </row>
    <row r="8" spans="1:11" ht="20" customHeight="1">
      <c r="B8" s="38" t="s">
        <v>544</v>
      </c>
      <c r="C8" s="449">
        <v>173</v>
      </c>
      <c r="D8" s="449" t="s">
        <v>10</v>
      </c>
      <c r="E8" s="449" t="s">
        <v>10</v>
      </c>
      <c r="F8" s="449">
        <v>7</v>
      </c>
      <c r="G8" s="449">
        <v>126</v>
      </c>
      <c r="H8" s="449">
        <v>85</v>
      </c>
      <c r="I8" s="502">
        <v>391</v>
      </c>
    </row>
    <row r="9" spans="1:11" ht="20" customHeight="1">
      <c r="B9" s="38" t="s">
        <v>545</v>
      </c>
      <c r="C9" s="449" t="s">
        <v>10</v>
      </c>
      <c r="D9" s="449" t="s">
        <v>10</v>
      </c>
      <c r="E9" s="449" t="s">
        <v>10</v>
      </c>
      <c r="F9" s="449" t="s">
        <v>10</v>
      </c>
      <c r="G9" s="449">
        <v>874</v>
      </c>
      <c r="H9" s="449" t="s">
        <v>10</v>
      </c>
      <c r="I9" s="502">
        <v>874</v>
      </c>
    </row>
    <row r="10" spans="1:11" ht="20" customHeight="1">
      <c r="B10" s="38" t="s">
        <v>546</v>
      </c>
      <c r="C10" s="449">
        <v>-80</v>
      </c>
      <c r="D10" s="449">
        <v>-7</v>
      </c>
      <c r="E10" s="449" t="s">
        <v>10</v>
      </c>
      <c r="F10" s="449" t="s">
        <v>10</v>
      </c>
      <c r="G10" s="449">
        <v>-101</v>
      </c>
      <c r="H10" s="449" t="s">
        <v>10</v>
      </c>
      <c r="I10" s="502">
        <v>-188</v>
      </c>
      <c r="J10" s="364"/>
      <c r="K10" s="364"/>
    </row>
    <row r="11" spans="1:11" ht="20" customHeight="1">
      <c r="B11" s="177" t="s">
        <v>547</v>
      </c>
      <c r="C11" s="248">
        <v>-498</v>
      </c>
      <c r="D11" s="248">
        <v>-1</v>
      </c>
      <c r="E11" s="248">
        <v>-220</v>
      </c>
      <c r="F11" s="248">
        <v>-111</v>
      </c>
      <c r="G11" s="248">
        <v>-343</v>
      </c>
      <c r="H11" s="248">
        <v>-494</v>
      </c>
      <c r="I11" s="246">
        <v>-1667</v>
      </c>
    </row>
    <row r="12" spans="1:11" ht="20" customHeight="1">
      <c r="B12" s="1204" t="s">
        <v>548</v>
      </c>
      <c r="C12" s="1166">
        <v>4208</v>
      </c>
      <c r="D12" s="1166">
        <v>5</v>
      </c>
      <c r="E12" s="1166">
        <v>2584</v>
      </c>
      <c r="F12" s="1166">
        <v>1297</v>
      </c>
      <c r="G12" s="1166">
        <v>4204</v>
      </c>
      <c r="H12" s="1166">
        <v>4265</v>
      </c>
      <c r="I12" s="1165">
        <v>16563</v>
      </c>
    </row>
    <row r="13" spans="1:11" ht="20" customHeight="1">
      <c r="B13" s="38" t="s">
        <v>543</v>
      </c>
      <c r="C13" s="449">
        <v>434</v>
      </c>
      <c r="D13" s="449">
        <v>2</v>
      </c>
      <c r="E13" s="449">
        <v>52</v>
      </c>
      <c r="F13" s="449">
        <v>-44</v>
      </c>
      <c r="G13" s="449">
        <v>-21</v>
      </c>
      <c r="H13" s="449">
        <v>233</v>
      </c>
      <c r="I13" s="502">
        <v>656</v>
      </c>
    </row>
    <row r="14" spans="1:11" ht="20" customHeight="1">
      <c r="B14" s="38" t="s">
        <v>544</v>
      </c>
      <c r="C14" s="449" t="s">
        <v>10</v>
      </c>
      <c r="D14" s="449" t="s">
        <v>10</v>
      </c>
      <c r="E14" s="449">
        <v>53</v>
      </c>
      <c r="F14" s="449">
        <v>131</v>
      </c>
      <c r="G14" s="449">
        <v>323</v>
      </c>
      <c r="H14" s="449">
        <v>35</v>
      </c>
      <c r="I14" s="502">
        <v>542</v>
      </c>
    </row>
    <row r="15" spans="1:11" ht="20" customHeight="1">
      <c r="B15" s="38" t="s">
        <v>545</v>
      </c>
      <c r="C15" s="449">
        <v>34</v>
      </c>
      <c r="D15" s="449" t="s">
        <v>10</v>
      </c>
      <c r="E15" s="449" t="s">
        <v>10</v>
      </c>
      <c r="F15" s="449" t="s">
        <v>10</v>
      </c>
      <c r="G15" s="449" t="s">
        <v>10</v>
      </c>
      <c r="H15" s="449" t="s">
        <v>10</v>
      </c>
      <c r="I15" s="502">
        <v>34</v>
      </c>
    </row>
    <row r="16" spans="1:11" ht="20" customHeight="1">
      <c r="B16" s="38" t="s">
        <v>546</v>
      </c>
      <c r="C16" s="449">
        <v>-49</v>
      </c>
      <c r="D16" s="449" t="s">
        <v>10</v>
      </c>
      <c r="E16" s="449">
        <v>-10</v>
      </c>
      <c r="F16" s="449" t="s">
        <v>10</v>
      </c>
      <c r="G16" s="449" t="s">
        <v>10</v>
      </c>
      <c r="H16" s="449" t="s">
        <v>10</v>
      </c>
      <c r="I16" s="502">
        <v>-59</v>
      </c>
    </row>
    <row r="17" spans="2:9" ht="20" customHeight="1">
      <c r="B17" s="177" t="s">
        <v>547</v>
      </c>
      <c r="C17" s="248">
        <v>-495</v>
      </c>
      <c r="D17" s="248" t="s">
        <v>10</v>
      </c>
      <c r="E17" s="248">
        <v>-248</v>
      </c>
      <c r="F17" s="248">
        <v>-94</v>
      </c>
      <c r="G17" s="248">
        <v>-440</v>
      </c>
      <c r="H17" s="248">
        <v>-455</v>
      </c>
      <c r="I17" s="246">
        <v>-1732</v>
      </c>
    </row>
    <row r="18" spans="2:9" ht="20" customHeight="1">
      <c r="B18" s="1204" t="s">
        <v>549</v>
      </c>
      <c r="C18" s="1166">
        <v>4132</v>
      </c>
      <c r="D18" s="1166">
        <v>7</v>
      </c>
      <c r="E18" s="1166">
        <v>2431</v>
      </c>
      <c r="F18" s="1166">
        <v>1290</v>
      </c>
      <c r="G18" s="1166">
        <v>4066</v>
      </c>
      <c r="H18" s="1166">
        <v>4078</v>
      </c>
      <c r="I18" s="1165">
        <v>16004</v>
      </c>
    </row>
    <row r="19" spans="2:9" ht="20" customHeight="1">
      <c r="B19" s="38" t="s">
        <v>543</v>
      </c>
      <c r="C19" s="449">
        <v>481</v>
      </c>
      <c r="D19" s="449">
        <v>1</v>
      </c>
      <c r="E19" s="449">
        <v>39</v>
      </c>
      <c r="F19" s="449">
        <v>-21</v>
      </c>
      <c r="G19" s="449">
        <v>24</v>
      </c>
      <c r="H19" s="449">
        <v>141</v>
      </c>
      <c r="I19" s="502">
        <v>665</v>
      </c>
    </row>
    <row r="20" spans="2:9" ht="20" customHeight="1">
      <c r="B20" s="38" t="s">
        <v>544</v>
      </c>
      <c r="C20" s="449">
        <v>176</v>
      </c>
      <c r="D20" s="449" t="s">
        <v>10</v>
      </c>
      <c r="E20" s="449">
        <v>191</v>
      </c>
      <c r="F20" s="449">
        <v>214</v>
      </c>
      <c r="G20" s="449">
        <v>141</v>
      </c>
      <c r="H20" s="449">
        <v>29</v>
      </c>
      <c r="I20" s="502">
        <v>751</v>
      </c>
    </row>
    <row r="21" spans="2:9" ht="20" customHeight="1">
      <c r="B21" s="38" t="s">
        <v>545</v>
      </c>
      <c r="C21" s="449">
        <v>516</v>
      </c>
      <c r="D21" s="449" t="s">
        <v>10</v>
      </c>
      <c r="E21" s="449" t="s">
        <v>10</v>
      </c>
      <c r="F21" s="449">
        <v>130</v>
      </c>
      <c r="G21" s="449">
        <v>14</v>
      </c>
      <c r="H21" s="449" t="s">
        <v>10</v>
      </c>
      <c r="I21" s="502">
        <v>660</v>
      </c>
    </row>
    <row r="22" spans="2:9" ht="20" customHeight="1">
      <c r="B22" s="38" t="s">
        <v>546</v>
      </c>
      <c r="C22" s="449">
        <v>-362</v>
      </c>
      <c r="D22" s="449" t="s">
        <v>10</v>
      </c>
      <c r="E22" s="449">
        <v>-5</v>
      </c>
      <c r="F22" s="449" t="s">
        <v>10</v>
      </c>
      <c r="G22" s="449" t="s">
        <v>10</v>
      </c>
      <c r="H22" s="449">
        <v>-343</v>
      </c>
      <c r="I22" s="502">
        <v>-710</v>
      </c>
    </row>
    <row r="23" spans="2:9" ht="20" customHeight="1">
      <c r="B23" s="177" t="s">
        <v>547</v>
      </c>
      <c r="C23" s="248">
        <v>-515</v>
      </c>
      <c r="D23" s="248" t="s">
        <v>10</v>
      </c>
      <c r="E23" s="248">
        <v>-257</v>
      </c>
      <c r="F23" s="248">
        <v>-110</v>
      </c>
      <c r="G23" s="248">
        <v>-421</v>
      </c>
      <c r="H23" s="248">
        <v>-273</v>
      </c>
      <c r="I23" s="246">
        <v>-1576</v>
      </c>
    </row>
    <row r="24" spans="2:9" ht="20" customHeight="1">
      <c r="B24" s="1204" t="s">
        <v>550</v>
      </c>
      <c r="C24" s="1166">
        <v>4428</v>
      </c>
      <c r="D24" s="1166">
        <v>8</v>
      </c>
      <c r="E24" s="1166">
        <v>2399</v>
      </c>
      <c r="F24" s="1166">
        <v>1503</v>
      </c>
      <c r="G24" s="1166">
        <v>3824</v>
      </c>
      <c r="H24" s="1166">
        <v>3632</v>
      </c>
      <c r="I24" s="1165">
        <v>15794</v>
      </c>
    </row>
    <row r="25" spans="2:9" ht="20" customHeight="1">
      <c r="B25" s="38" t="s">
        <v>543</v>
      </c>
      <c r="C25" s="449">
        <v>115</v>
      </c>
      <c r="D25" s="449" t="s">
        <v>10</v>
      </c>
      <c r="E25" s="449">
        <v>76</v>
      </c>
      <c r="F25" s="449">
        <v>40</v>
      </c>
      <c r="G25" s="449">
        <v>142</v>
      </c>
      <c r="H25" s="449">
        <v>114</v>
      </c>
      <c r="I25" s="502">
        <v>487</v>
      </c>
    </row>
    <row r="26" spans="2:9" ht="20" customHeight="1">
      <c r="B26" s="38" t="s">
        <v>544</v>
      </c>
      <c r="C26" s="449">
        <v>4</v>
      </c>
      <c r="D26" s="449" t="s">
        <v>10</v>
      </c>
      <c r="E26" s="449" t="s">
        <v>10</v>
      </c>
      <c r="F26" s="449" t="s">
        <v>10</v>
      </c>
      <c r="G26" s="449">
        <v>79</v>
      </c>
      <c r="H26" s="449">
        <v>178</v>
      </c>
      <c r="I26" s="502">
        <v>261</v>
      </c>
    </row>
    <row r="27" spans="2:9" ht="20" customHeight="1">
      <c r="B27" s="38" t="s">
        <v>545</v>
      </c>
      <c r="C27" s="449">
        <v>104</v>
      </c>
      <c r="D27" s="449" t="s">
        <v>10</v>
      </c>
      <c r="E27" s="449">
        <v>2272</v>
      </c>
      <c r="F27" s="449">
        <v>5</v>
      </c>
      <c r="G27" s="449" t="s">
        <v>10</v>
      </c>
      <c r="H27" s="449" t="s">
        <v>10</v>
      </c>
      <c r="I27" s="502">
        <v>2381</v>
      </c>
    </row>
    <row r="28" spans="2:9" ht="20" customHeight="1">
      <c r="B28" s="38" t="s">
        <v>546</v>
      </c>
      <c r="C28" s="449">
        <v>-10</v>
      </c>
      <c r="D28" s="449" t="s">
        <v>10</v>
      </c>
      <c r="E28" s="449" t="s">
        <v>10</v>
      </c>
      <c r="F28" s="449" t="s">
        <v>10</v>
      </c>
      <c r="G28" s="449">
        <v>-2</v>
      </c>
      <c r="H28" s="449" t="s">
        <v>10</v>
      </c>
      <c r="I28" s="502">
        <v>-12</v>
      </c>
    </row>
    <row r="29" spans="2:9" ht="20" customHeight="1">
      <c r="B29" s="177" t="s">
        <v>547</v>
      </c>
      <c r="C29" s="248">
        <v>-514</v>
      </c>
      <c r="D29" s="248">
        <v>-1</v>
      </c>
      <c r="E29" s="248">
        <v>-236</v>
      </c>
      <c r="F29" s="248">
        <v>-129</v>
      </c>
      <c r="G29" s="248">
        <v>-405</v>
      </c>
      <c r="H29" s="248">
        <v>-368</v>
      </c>
      <c r="I29" s="246">
        <v>-1653</v>
      </c>
    </row>
    <row r="30" spans="2:9" ht="20" customHeight="1">
      <c r="B30" s="1251" t="s">
        <v>551</v>
      </c>
      <c r="C30" s="1197">
        <v>4127</v>
      </c>
      <c r="D30" s="1197">
        <v>7</v>
      </c>
      <c r="E30" s="1197">
        <v>4511</v>
      </c>
      <c r="F30" s="1197">
        <v>1419</v>
      </c>
      <c r="G30" s="1197">
        <v>3638</v>
      </c>
      <c r="H30" s="1197">
        <v>3556</v>
      </c>
      <c r="I30" s="1198">
        <v>17258</v>
      </c>
    </row>
    <row r="31" spans="2:9" ht="20" customHeight="1">
      <c r="B31" s="38" t="s">
        <v>543</v>
      </c>
      <c r="C31" s="449">
        <v>354</v>
      </c>
      <c r="D31" s="449">
        <v>1</v>
      </c>
      <c r="E31" s="449">
        <v>59</v>
      </c>
      <c r="F31" s="449">
        <v>63</v>
      </c>
      <c r="G31" s="449">
        <v>10</v>
      </c>
      <c r="H31" s="449">
        <v>99</v>
      </c>
      <c r="I31" s="502">
        <v>586</v>
      </c>
    </row>
    <row r="32" spans="2:9" ht="20" customHeight="1">
      <c r="B32" s="38" t="s">
        <v>544</v>
      </c>
      <c r="C32" s="449" t="s">
        <v>10</v>
      </c>
      <c r="D32" s="449" t="s">
        <v>10</v>
      </c>
      <c r="E32" s="449">
        <v>92</v>
      </c>
      <c r="F32" s="449" t="s">
        <v>10</v>
      </c>
      <c r="G32" s="449">
        <v>50</v>
      </c>
      <c r="H32" s="449">
        <v>142</v>
      </c>
      <c r="I32" s="502">
        <v>284</v>
      </c>
    </row>
    <row r="33" spans="2:9" ht="20" customHeight="1">
      <c r="B33" s="38" t="s">
        <v>545</v>
      </c>
      <c r="C33" s="449" t="s">
        <v>10</v>
      </c>
      <c r="D33" s="449" t="s">
        <v>10</v>
      </c>
      <c r="E33" s="449" t="s">
        <v>10</v>
      </c>
      <c r="F33" s="449">
        <v>216</v>
      </c>
      <c r="G33" s="449" t="s">
        <v>10</v>
      </c>
      <c r="H33" s="449" t="s">
        <v>10</v>
      </c>
      <c r="I33" s="502">
        <v>216</v>
      </c>
    </row>
    <row r="34" spans="2:9" ht="20" customHeight="1">
      <c r="B34" s="38" t="s">
        <v>546</v>
      </c>
      <c r="C34" s="449">
        <v>-3</v>
      </c>
      <c r="D34" s="449" t="s">
        <v>10</v>
      </c>
      <c r="E34" s="449" t="s">
        <v>10</v>
      </c>
      <c r="F34" s="449" t="s">
        <v>10</v>
      </c>
      <c r="G34" s="449" t="s">
        <v>10</v>
      </c>
      <c r="H34" s="449">
        <v>-2</v>
      </c>
      <c r="I34" s="502">
        <v>-5</v>
      </c>
    </row>
    <row r="35" spans="2:9" ht="20" customHeight="1">
      <c r="B35" s="177" t="s">
        <v>547</v>
      </c>
      <c r="C35" s="248">
        <v>-509</v>
      </c>
      <c r="D35" s="248">
        <v>-1</v>
      </c>
      <c r="E35" s="248">
        <v>-227</v>
      </c>
      <c r="F35" s="248">
        <v>-123</v>
      </c>
      <c r="G35" s="248">
        <v>-401</v>
      </c>
      <c r="H35" s="248">
        <v>-385</v>
      </c>
      <c r="I35" s="246">
        <v>-1646</v>
      </c>
    </row>
    <row r="36" spans="2:9" ht="20" customHeight="1">
      <c r="B36" s="1140" t="s">
        <v>552</v>
      </c>
      <c r="C36" s="1202">
        <v>3969</v>
      </c>
      <c r="D36" s="1202">
        <v>7</v>
      </c>
      <c r="E36" s="1202">
        <v>4435</v>
      </c>
      <c r="F36" s="1202">
        <v>1575</v>
      </c>
      <c r="G36" s="1202">
        <v>3298</v>
      </c>
      <c r="H36" s="1202">
        <v>3409</v>
      </c>
      <c r="I36" s="1203">
        <v>16693</v>
      </c>
    </row>
    <row r="37" spans="2:9" ht="20" customHeight="1">
      <c r="B37" s="1617" t="s">
        <v>553</v>
      </c>
      <c r="C37" s="1618"/>
      <c r="D37" s="1252"/>
      <c r="E37" s="1252"/>
      <c r="F37" s="1252"/>
      <c r="G37" s="1252"/>
      <c r="H37" s="1252"/>
      <c r="I37" s="1252"/>
    </row>
    <row r="38" spans="2:9" ht="20" customHeight="1">
      <c r="B38" s="455" t="s">
        <v>554</v>
      </c>
      <c r="C38" s="449" t="s">
        <v>10</v>
      </c>
      <c r="D38" s="449" t="s">
        <v>10</v>
      </c>
      <c r="E38" s="449">
        <v>48</v>
      </c>
      <c r="F38" s="449" t="s">
        <v>10</v>
      </c>
      <c r="G38" s="449" t="s">
        <v>10</v>
      </c>
      <c r="H38" s="449" t="s">
        <v>10</v>
      </c>
      <c r="I38" s="502">
        <v>48</v>
      </c>
    </row>
    <row r="39" spans="2:9" ht="20" customHeight="1">
      <c r="B39" s="455" t="s">
        <v>555</v>
      </c>
      <c r="C39" s="449" t="s">
        <v>10</v>
      </c>
      <c r="D39" s="449" t="s">
        <v>10</v>
      </c>
      <c r="E39" s="449">
        <v>44</v>
      </c>
      <c r="F39" s="449" t="s">
        <v>10</v>
      </c>
      <c r="G39" s="449" t="s">
        <v>10</v>
      </c>
      <c r="H39" s="449" t="s">
        <v>10</v>
      </c>
      <c r="I39" s="502">
        <v>44</v>
      </c>
    </row>
    <row r="40" spans="2:9" ht="20" customHeight="1">
      <c r="B40" s="455" t="s">
        <v>556</v>
      </c>
      <c r="C40" s="449" t="s">
        <v>10</v>
      </c>
      <c r="D40" s="449" t="s">
        <v>10</v>
      </c>
      <c r="E40" s="449">
        <v>43</v>
      </c>
      <c r="F40" s="449" t="s">
        <v>10</v>
      </c>
      <c r="G40" s="449" t="s">
        <v>10</v>
      </c>
      <c r="H40" s="449" t="s">
        <v>10</v>
      </c>
      <c r="I40" s="502">
        <v>43</v>
      </c>
    </row>
    <row r="41" spans="2:9" ht="20" customHeight="1">
      <c r="B41" s="1161" t="s">
        <v>557</v>
      </c>
      <c r="C41" s="248" t="s">
        <v>10</v>
      </c>
      <c r="D41" s="248" t="s">
        <v>10</v>
      </c>
      <c r="E41" s="248">
        <v>44</v>
      </c>
      <c r="F41" s="248" t="s">
        <v>10</v>
      </c>
      <c r="G41" s="248" t="s">
        <v>10</v>
      </c>
      <c r="H41" s="248" t="s">
        <v>10</v>
      </c>
      <c r="I41" s="246">
        <v>44</v>
      </c>
    </row>
    <row r="42" spans="2:9" ht="20" customHeight="1">
      <c r="B42" s="1201" t="s">
        <v>558</v>
      </c>
      <c r="C42" s="1202" t="s">
        <v>10</v>
      </c>
      <c r="D42" s="1202" t="s">
        <v>10</v>
      </c>
      <c r="E42" s="1202">
        <v>25</v>
      </c>
      <c r="F42" s="1202" t="s">
        <v>10</v>
      </c>
      <c r="G42" s="1202" t="s">
        <v>10</v>
      </c>
      <c r="H42" s="1202" t="s">
        <v>10</v>
      </c>
      <c r="I42" s="1107">
        <v>25</v>
      </c>
    </row>
    <row r="43" spans="2:9" ht="20" customHeight="1">
      <c r="B43" s="536"/>
      <c r="C43" s="521"/>
      <c r="D43" s="521"/>
      <c r="E43" s="521"/>
      <c r="F43" s="521"/>
      <c r="G43" s="521"/>
      <c r="H43" s="521"/>
    </row>
    <row r="45" spans="2:9" ht="20" customHeight="1">
      <c r="B45" s="535" t="s">
        <v>594</v>
      </c>
      <c r="C45" s="1616" t="s">
        <v>595</v>
      </c>
      <c r="D45" s="1616"/>
      <c r="E45" s="1616"/>
      <c r="F45" s="1616"/>
      <c r="G45" s="1616"/>
      <c r="H45" s="1616"/>
      <c r="I45" s="1616"/>
    </row>
    <row r="46" spans="2:9" ht="42.75" customHeight="1">
      <c r="B46" s="1248" t="s">
        <v>538</v>
      </c>
      <c r="C46" s="1249" t="s">
        <v>539</v>
      </c>
      <c r="D46" s="1250" t="s">
        <v>461</v>
      </c>
      <c r="E46" s="1249" t="s">
        <v>540</v>
      </c>
      <c r="F46" s="1249" t="s">
        <v>541</v>
      </c>
      <c r="G46" s="1249" t="s">
        <v>474</v>
      </c>
      <c r="H46" s="1250" t="s">
        <v>482</v>
      </c>
      <c r="I46" s="1250" t="s">
        <v>31</v>
      </c>
    </row>
    <row r="47" spans="2:9" ht="20" customHeight="1">
      <c r="B47" s="1164" t="s">
        <v>542</v>
      </c>
      <c r="C47" s="1166" t="s">
        <v>10</v>
      </c>
      <c r="D47" s="1166">
        <v>10604</v>
      </c>
      <c r="E47" s="1166">
        <v>311</v>
      </c>
      <c r="F47" s="1166">
        <v>4695</v>
      </c>
      <c r="G47" s="1166">
        <v>48</v>
      </c>
      <c r="H47" s="1166" t="s">
        <v>10</v>
      </c>
      <c r="I47" s="1165">
        <v>15658</v>
      </c>
    </row>
    <row r="48" spans="2:9" ht="20" customHeight="1">
      <c r="B48" s="38" t="s">
        <v>543</v>
      </c>
      <c r="C48" s="449" t="s">
        <v>10</v>
      </c>
      <c r="D48" s="449">
        <v>-132</v>
      </c>
      <c r="E48" s="449">
        <v>-3</v>
      </c>
      <c r="F48" s="449">
        <v>51</v>
      </c>
      <c r="G48" s="449">
        <v>-1</v>
      </c>
      <c r="H48" s="449" t="s">
        <v>10</v>
      </c>
      <c r="I48" s="502">
        <v>-85</v>
      </c>
    </row>
    <row r="49" spans="2:9" ht="20" customHeight="1">
      <c r="B49" s="38" t="s">
        <v>544</v>
      </c>
      <c r="C49" s="449" t="s">
        <v>10</v>
      </c>
      <c r="D49" s="449">
        <v>1717</v>
      </c>
      <c r="E49" s="449" t="s">
        <v>10</v>
      </c>
      <c r="F49" s="449" t="s">
        <v>10</v>
      </c>
      <c r="G49" s="449" t="s">
        <v>10</v>
      </c>
      <c r="H49" s="449" t="s">
        <v>10</v>
      </c>
      <c r="I49" s="502">
        <v>1717</v>
      </c>
    </row>
    <row r="50" spans="2:9" ht="20" customHeight="1">
      <c r="B50" s="38" t="s">
        <v>545</v>
      </c>
      <c r="C50" s="449" t="s">
        <v>10</v>
      </c>
      <c r="D50" s="449" t="s">
        <v>10</v>
      </c>
      <c r="E50" s="449" t="s">
        <v>10</v>
      </c>
      <c r="F50" s="449">
        <v>132</v>
      </c>
      <c r="G50" s="449" t="s">
        <v>10</v>
      </c>
      <c r="H50" s="449" t="s">
        <v>10</v>
      </c>
      <c r="I50" s="502">
        <v>132</v>
      </c>
    </row>
    <row r="51" spans="2:9" ht="20" customHeight="1">
      <c r="B51" s="38" t="s">
        <v>546</v>
      </c>
      <c r="C51" s="449" t="s">
        <v>10</v>
      </c>
      <c r="D51" s="449">
        <v>-308</v>
      </c>
      <c r="E51" s="449" t="s">
        <v>10</v>
      </c>
      <c r="F51" s="449" t="s">
        <v>10</v>
      </c>
      <c r="G51" s="449" t="s">
        <v>10</v>
      </c>
      <c r="H51" s="449" t="s">
        <v>10</v>
      </c>
      <c r="I51" s="502">
        <v>-308</v>
      </c>
    </row>
    <row r="52" spans="2:9" ht="20" customHeight="1">
      <c r="B52" s="177" t="s">
        <v>547</v>
      </c>
      <c r="C52" s="248" t="s">
        <v>10</v>
      </c>
      <c r="D52" s="248">
        <v>-503</v>
      </c>
      <c r="E52" s="248">
        <v>-7</v>
      </c>
      <c r="F52" s="248">
        <v>-181</v>
      </c>
      <c r="G52" s="248">
        <v>-2</v>
      </c>
      <c r="H52" s="248" t="s">
        <v>10</v>
      </c>
      <c r="I52" s="246">
        <v>-693</v>
      </c>
    </row>
    <row r="53" spans="2:9" ht="20" customHeight="1">
      <c r="B53" s="1164" t="s">
        <v>548</v>
      </c>
      <c r="C53" s="1166" t="s">
        <v>10</v>
      </c>
      <c r="D53" s="1166">
        <v>11378</v>
      </c>
      <c r="E53" s="1166">
        <v>301</v>
      </c>
      <c r="F53" s="1166">
        <v>4697</v>
      </c>
      <c r="G53" s="1166">
        <v>45</v>
      </c>
      <c r="H53" s="1166" t="s">
        <v>10</v>
      </c>
      <c r="I53" s="1165">
        <v>16421</v>
      </c>
    </row>
    <row r="54" spans="2:9" ht="20" customHeight="1">
      <c r="B54" s="38" t="s">
        <v>543</v>
      </c>
      <c r="C54" s="449" t="s">
        <v>10</v>
      </c>
      <c r="D54" s="449">
        <v>3</v>
      </c>
      <c r="E54" s="449">
        <v>4</v>
      </c>
      <c r="F54" s="449">
        <v>3</v>
      </c>
      <c r="G54" s="449">
        <v>-1</v>
      </c>
      <c r="H54" s="449" t="s">
        <v>10</v>
      </c>
      <c r="I54" s="502">
        <v>9</v>
      </c>
    </row>
    <row r="55" spans="2:9" ht="31" customHeight="1">
      <c r="B55" s="38" t="s">
        <v>544</v>
      </c>
      <c r="C55" s="449" t="s">
        <v>10</v>
      </c>
      <c r="D55" s="449">
        <v>607</v>
      </c>
      <c r="E55" s="449" t="s">
        <v>10</v>
      </c>
      <c r="F55" s="449" t="s">
        <v>10</v>
      </c>
      <c r="G55" s="449" t="s">
        <v>10</v>
      </c>
      <c r="H55" s="449" t="s">
        <v>10</v>
      </c>
      <c r="I55" s="502">
        <v>607</v>
      </c>
    </row>
    <row r="56" spans="2:9" ht="20" customHeight="1">
      <c r="B56" s="38" t="s">
        <v>545</v>
      </c>
      <c r="C56" s="449" t="s">
        <v>10</v>
      </c>
      <c r="D56" s="449">
        <v>164</v>
      </c>
      <c r="E56" s="449" t="s">
        <v>10</v>
      </c>
      <c r="F56" s="449" t="s">
        <v>10</v>
      </c>
      <c r="G56" s="449" t="s">
        <v>10</v>
      </c>
      <c r="H56" s="449" t="s">
        <v>10</v>
      </c>
      <c r="I56" s="502">
        <v>164</v>
      </c>
    </row>
    <row r="57" spans="2:9" ht="20" customHeight="1">
      <c r="B57" s="38" t="s">
        <v>546</v>
      </c>
      <c r="C57" s="449" t="s">
        <v>10</v>
      </c>
      <c r="D57" s="449" t="s">
        <v>10</v>
      </c>
      <c r="E57" s="449" t="s">
        <v>10</v>
      </c>
      <c r="F57" s="449" t="s">
        <v>10</v>
      </c>
      <c r="G57" s="449" t="s">
        <v>10</v>
      </c>
      <c r="H57" s="449" t="s">
        <v>10</v>
      </c>
      <c r="I57" s="502" t="s">
        <v>10</v>
      </c>
    </row>
    <row r="58" spans="2:9" ht="20" customHeight="1">
      <c r="B58" s="177" t="s">
        <v>547</v>
      </c>
      <c r="C58" s="248" t="s">
        <v>10</v>
      </c>
      <c r="D58" s="248">
        <v>-481</v>
      </c>
      <c r="E58" s="248">
        <v>-29</v>
      </c>
      <c r="F58" s="248">
        <v>-187</v>
      </c>
      <c r="G58" s="248">
        <v>-2</v>
      </c>
      <c r="H58" s="248" t="s">
        <v>10</v>
      </c>
      <c r="I58" s="246">
        <v>-699</v>
      </c>
    </row>
    <row r="59" spans="2:9" ht="20" customHeight="1">
      <c r="B59" s="1164" t="s">
        <v>549</v>
      </c>
      <c r="C59" s="1166" t="s">
        <v>10</v>
      </c>
      <c r="D59" s="1166">
        <v>11671</v>
      </c>
      <c r="E59" s="1166">
        <v>276</v>
      </c>
      <c r="F59" s="1166">
        <v>4513</v>
      </c>
      <c r="G59" s="1166">
        <v>42</v>
      </c>
      <c r="H59" s="1166" t="s">
        <v>10</v>
      </c>
      <c r="I59" s="1165">
        <v>16502</v>
      </c>
    </row>
    <row r="60" spans="2:9" ht="20" customHeight="1">
      <c r="B60" s="38" t="s">
        <v>543</v>
      </c>
      <c r="C60" s="449" t="s">
        <v>10</v>
      </c>
      <c r="D60" s="449">
        <v>394</v>
      </c>
      <c r="E60" s="449">
        <v>-9</v>
      </c>
      <c r="F60" s="449">
        <v>28</v>
      </c>
      <c r="G60" s="449">
        <v>11</v>
      </c>
      <c r="H60" s="449" t="s">
        <v>10</v>
      </c>
      <c r="I60" s="502">
        <v>424</v>
      </c>
    </row>
    <row r="61" spans="2:9" ht="20" customHeight="1">
      <c r="B61" s="38" t="s">
        <v>544</v>
      </c>
      <c r="C61" s="449" t="s">
        <v>10</v>
      </c>
      <c r="D61" s="449">
        <v>60</v>
      </c>
      <c r="E61" s="449" t="s">
        <v>10</v>
      </c>
      <c r="F61" s="449" t="s">
        <v>10</v>
      </c>
      <c r="G61" s="449" t="s">
        <v>10</v>
      </c>
      <c r="H61" s="449" t="s">
        <v>10</v>
      </c>
      <c r="I61" s="502">
        <v>60</v>
      </c>
    </row>
    <row r="62" spans="2:9" ht="20" customHeight="1">
      <c r="B62" s="38" t="s">
        <v>545</v>
      </c>
      <c r="C62" s="449" t="s">
        <v>10</v>
      </c>
      <c r="D62" s="449">
        <v>489</v>
      </c>
      <c r="E62" s="449" t="s">
        <v>10</v>
      </c>
      <c r="F62" s="449" t="s">
        <v>10</v>
      </c>
      <c r="G62" s="449" t="s">
        <v>10</v>
      </c>
      <c r="H62" s="449" t="s">
        <v>10</v>
      </c>
      <c r="I62" s="502">
        <v>489</v>
      </c>
    </row>
    <row r="63" spans="2:9" ht="20" customHeight="1">
      <c r="B63" s="38" t="s">
        <v>546</v>
      </c>
      <c r="C63" s="449" t="s">
        <v>10</v>
      </c>
      <c r="D63" s="449">
        <v>-112</v>
      </c>
      <c r="E63" s="449" t="s">
        <v>10</v>
      </c>
      <c r="F63" s="449" t="s">
        <v>10</v>
      </c>
      <c r="G63" s="449" t="s">
        <v>10</v>
      </c>
      <c r="H63" s="449" t="s">
        <v>10</v>
      </c>
      <c r="I63" s="502">
        <v>-112</v>
      </c>
    </row>
    <row r="64" spans="2:9" ht="20" customHeight="1">
      <c r="B64" s="177" t="s">
        <v>547</v>
      </c>
      <c r="C64" s="248" t="s">
        <v>10</v>
      </c>
      <c r="D64" s="248">
        <v>-616</v>
      </c>
      <c r="E64" s="248">
        <v>-30</v>
      </c>
      <c r="F64" s="248">
        <v>-184</v>
      </c>
      <c r="G64" s="248">
        <v>-2</v>
      </c>
      <c r="H64" s="248" t="s">
        <v>10</v>
      </c>
      <c r="I64" s="246">
        <v>-832</v>
      </c>
    </row>
    <row r="65" spans="2:9" ht="20" customHeight="1">
      <c r="B65" s="1164" t="s">
        <v>550</v>
      </c>
      <c r="C65" s="1166" t="s">
        <v>10</v>
      </c>
      <c r="D65" s="1166">
        <v>11886</v>
      </c>
      <c r="E65" s="1166">
        <v>237</v>
      </c>
      <c r="F65" s="1166">
        <v>4357</v>
      </c>
      <c r="G65" s="1166">
        <v>51</v>
      </c>
      <c r="H65" s="1166" t="s">
        <v>10</v>
      </c>
      <c r="I65" s="1165">
        <v>16531</v>
      </c>
    </row>
    <row r="66" spans="2:9" ht="20" customHeight="1">
      <c r="B66" s="38" t="s">
        <v>543</v>
      </c>
      <c r="C66" s="449" t="s">
        <v>10</v>
      </c>
      <c r="D66" s="449">
        <v>425</v>
      </c>
      <c r="E66" s="449" t="s">
        <v>596</v>
      </c>
      <c r="F66" s="449">
        <v>45</v>
      </c>
      <c r="G66" s="449">
        <v>-14</v>
      </c>
      <c r="H66" s="449" t="s">
        <v>10</v>
      </c>
      <c r="I66" s="502" t="s">
        <v>998</v>
      </c>
    </row>
    <row r="67" spans="2:9" ht="20" customHeight="1">
      <c r="B67" s="38" t="s">
        <v>544</v>
      </c>
      <c r="C67" s="449" t="s">
        <v>10</v>
      </c>
      <c r="D67" s="449">
        <v>2786</v>
      </c>
      <c r="E67" s="449" t="s">
        <v>10</v>
      </c>
      <c r="F67" s="449" t="s">
        <v>10</v>
      </c>
      <c r="G67" s="449" t="s">
        <v>10</v>
      </c>
      <c r="H67" s="449" t="s">
        <v>10</v>
      </c>
      <c r="I67" s="502">
        <v>2786</v>
      </c>
    </row>
    <row r="68" spans="2:9" ht="20" customHeight="1">
      <c r="B68" s="38" t="s">
        <v>545</v>
      </c>
      <c r="C68" s="449" t="s">
        <v>10</v>
      </c>
      <c r="D68" s="449" t="s">
        <v>10</v>
      </c>
      <c r="E68" s="449" t="s">
        <v>10</v>
      </c>
      <c r="F68" s="449" t="s">
        <v>10</v>
      </c>
      <c r="G68" s="449" t="s">
        <v>10</v>
      </c>
      <c r="H68" s="449" t="s">
        <v>10</v>
      </c>
      <c r="I68" s="502" t="s">
        <v>10</v>
      </c>
    </row>
    <row r="69" spans="2:9" ht="20" customHeight="1">
      <c r="B69" s="38" t="s">
        <v>546</v>
      </c>
      <c r="C69" s="449" t="s">
        <v>10</v>
      </c>
      <c r="D69" s="449" t="s">
        <v>10</v>
      </c>
      <c r="E69" s="449" t="s">
        <v>10</v>
      </c>
      <c r="F69" s="449" t="s">
        <v>10</v>
      </c>
      <c r="G69" s="449" t="s">
        <v>10</v>
      </c>
      <c r="H69" s="449" t="s">
        <v>10</v>
      </c>
      <c r="I69" s="502" t="s">
        <v>10</v>
      </c>
    </row>
    <row r="70" spans="2:9" ht="20" customHeight="1">
      <c r="B70" s="177" t="s">
        <v>547</v>
      </c>
      <c r="C70" s="248" t="s">
        <v>10</v>
      </c>
      <c r="D70" s="248">
        <v>-798</v>
      </c>
      <c r="E70" s="248" t="s">
        <v>597</v>
      </c>
      <c r="F70" s="248">
        <v>-184</v>
      </c>
      <c r="G70" s="248" t="s">
        <v>10</v>
      </c>
      <c r="H70" s="248" t="s">
        <v>10</v>
      </c>
      <c r="I70" s="246" t="s">
        <v>598</v>
      </c>
    </row>
    <row r="71" spans="2:9" ht="20" customHeight="1">
      <c r="B71" s="1253" t="s">
        <v>551</v>
      </c>
      <c r="C71" s="1197" t="s">
        <v>10</v>
      </c>
      <c r="D71" s="1197">
        <v>14299</v>
      </c>
      <c r="E71" s="1197">
        <v>203</v>
      </c>
      <c r="F71" s="1197">
        <v>4218</v>
      </c>
      <c r="G71" s="1197">
        <v>37</v>
      </c>
      <c r="H71" s="1197" t="s">
        <v>10</v>
      </c>
      <c r="I71" s="1198">
        <v>18757</v>
      </c>
    </row>
    <row r="72" spans="2:9" ht="20" customHeight="1">
      <c r="B72" s="38" t="s">
        <v>543</v>
      </c>
      <c r="C72" s="449" t="s">
        <v>10</v>
      </c>
      <c r="D72" s="449">
        <v>202</v>
      </c>
      <c r="E72" s="449">
        <v>186</v>
      </c>
      <c r="F72" s="449">
        <v>3</v>
      </c>
      <c r="G72" s="449">
        <v>-16</v>
      </c>
      <c r="H72" s="449" t="s">
        <v>10</v>
      </c>
      <c r="I72" s="502">
        <v>375</v>
      </c>
    </row>
    <row r="73" spans="2:9" ht="20" customHeight="1">
      <c r="B73" s="38" t="s">
        <v>544</v>
      </c>
      <c r="C73" s="449" t="s">
        <v>10</v>
      </c>
      <c r="D73" s="449">
        <v>401</v>
      </c>
      <c r="E73" s="449" t="s">
        <v>10</v>
      </c>
      <c r="F73" s="449" t="s">
        <v>10</v>
      </c>
      <c r="G73" s="449" t="s">
        <v>10</v>
      </c>
      <c r="H73" s="449" t="s">
        <v>10</v>
      </c>
      <c r="I73" s="502">
        <v>401</v>
      </c>
    </row>
    <row r="74" spans="2:9" ht="20" customHeight="1">
      <c r="B74" s="38" t="s">
        <v>545</v>
      </c>
      <c r="C74" s="449" t="s">
        <v>10</v>
      </c>
      <c r="D74" s="449" t="s">
        <v>10</v>
      </c>
      <c r="E74" s="449" t="s">
        <v>10</v>
      </c>
      <c r="F74" s="449" t="s">
        <v>10</v>
      </c>
      <c r="G74" s="449" t="s">
        <v>10</v>
      </c>
      <c r="H74" s="449" t="s">
        <v>10</v>
      </c>
      <c r="I74" s="502" t="s">
        <v>10</v>
      </c>
    </row>
    <row r="75" spans="2:9" ht="20" customHeight="1">
      <c r="B75" s="38" t="s">
        <v>546</v>
      </c>
      <c r="C75" s="449" t="s">
        <v>10</v>
      </c>
      <c r="D75" s="449" t="s">
        <v>10</v>
      </c>
      <c r="E75" s="449" t="s">
        <v>10</v>
      </c>
      <c r="F75" s="449" t="s">
        <v>10</v>
      </c>
      <c r="G75" s="449" t="s">
        <v>10</v>
      </c>
      <c r="H75" s="449" t="s">
        <v>10</v>
      </c>
      <c r="I75" s="502" t="s">
        <v>10</v>
      </c>
    </row>
    <row r="76" spans="2:9" ht="20" customHeight="1">
      <c r="B76" s="177" t="s">
        <v>547</v>
      </c>
      <c r="C76" s="248" t="s">
        <v>10</v>
      </c>
      <c r="D76" s="248">
        <v>-788</v>
      </c>
      <c r="E76" s="248">
        <v>-35</v>
      </c>
      <c r="F76" s="248">
        <v>-183</v>
      </c>
      <c r="G76" s="248" t="s">
        <v>10</v>
      </c>
      <c r="H76" s="248" t="s">
        <v>10</v>
      </c>
      <c r="I76" s="246">
        <v>-1006</v>
      </c>
    </row>
    <row r="77" spans="2:9" ht="20" customHeight="1">
      <c r="B77" s="1254" t="s">
        <v>552</v>
      </c>
      <c r="C77" s="1228" t="s">
        <v>10</v>
      </c>
      <c r="D77" s="1228">
        <v>14114</v>
      </c>
      <c r="E77" s="1228">
        <v>354</v>
      </c>
      <c r="F77" s="1228">
        <v>4038</v>
      </c>
      <c r="G77" s="1228">
        <v>21</v>
      </c>
      <c r="H77" s="1228" t="s">
        <v>10</v>
      </c>
      <c r="I77" s="1229">
        <v>18527</v>
      </c>
    </row>
    <row r="78" spans="2:9" ht="20" customHeight="1">
      <c r="B78" s="537"/>
      <c r="C78" s="504"/>
      <c r="D78" s="504"/>
      <c r="E78" s="504"/>
      <c r="F78" s="504"/>
      <c r="G78" s="504"/>
      <c r="H78" s="504"/>
      <c r="I78" s="504"/>
    </row>
    <row r="79" spans="2:9" ht="20" customHeight="1">
      <c r="B79" s="1603" t="s">
        <v>448</v>
      </c>
      <c r="C79" s="1603"/>
      <c r="D79" s="1603"/>
      <c r="E79" s="1603"/>
      <c r="F79" s="1603"/>
      <c r="G79" s="1603"/>
      <c r="H79" s="1603"/>
      <c r="I79" s="1603"/>
    </row>
    <row r="81" spans="2:9" ht="20" customHeight="1">
      <c r="B81" s="538" t="s">
        <v>599</v>
      </c>
      <c r="C81" s="1614" t="s">
        <v>600</v>
      </c>
      <c r="D81" s="1614"/>
      <c r="E81" s="1614"/>
      <c r="F81" s="1614"/>
      <c r="G81" s="1614"/>
      <c r="H81" s="1614"/>
      <c r="I81" s="1614"/>
    </row>
    <row r="82" spans="2:9" ht="42.75" customHeight="1">
      <c r="B82" s="1255" t="s">
        <v>538</v>
      </c>
      <c r="C82" s="1256" t="s">
        <v>539</v>
      </c>
      <c r="D82" s="1257" t="s">
        <v>461</v>
      </c>
      <c r="E82" s="1256" t="s">
        <v>540</v>
      </c>
      <c r="F82" s="1256" t="s">
        <v>541</v>
      </c>
      <c r="G82" s="1256" t="s">
        <v>474</v>
      </c>
      <c r="H82" s="1257" t="s">
        <v>482</v>
      </c>
      <c r="I82" s="1257" t="s">
        <v>31</v>
      </c>
    </row>
    <row r="83" spans="2:9" ht="20" customHeight="1">
      <c r="B83" s="1258" t="s">
        <v>563</v>
      </c>
      <c r="C83" s="1259"/>
      <c r="D83" s="1259"/>
      <c r="E83" s="1259"/>
      <c r="F83" s="1259"/>
      <c r="G83" s="1259"/>
      <c r="H83" s="1259"/>
      <c r="I83" s="1260"/>
    </row>
    <row r="84" spans="2:9" ht="20" customHeight="1">
      <c r="B84" s="539" t="s">
        <v>538</v>
      </c>
      <c r="C84" s="509">
        <v>4208</v>
      </c>
      <c r="D84" s="509">
        <v>11383</v>
      </c>
      <c r="E84" s="509">
        <v>2885</v>
      </c>
      <c r="F84" s="509">
        <v>5994</v>
      </c>
      <c r="G84" s="509">
        <v>4249</v>
      </c>
      <c r="H84" s="509">
        <v>4265</v>
      </c>
      <c r="I84" s="510">
        <v>32984</v>
      </c>
    </row>
    <row r="85" spans="2:9" ht="20" customHeight="1">
      <c r="B85" s="177" t="s">
        <v>564</v>
      </c>
      <c r="C85" s="248">
        <v>4208</v>
      </c>
      <c r="D85" s="248">
        <v>5</v>
      </c>
      <c r="E85" s="248">
        <v>2584</v>
      </c>
      <c r="F85" s="248">
        <v>1297</v>
      </c>
      <c r="G85" s="248">
        <v>4204</v>
      </c>
      <c r="H85" s="248">
        <v>4265</v>
      </c>
      <c r="I85" s="246">
        <v>16563</v>
      </c>
    </row>
    <row r="86" spans="2:9" ht="20" customHeight="1">
      <c r="B86" s="177" t="s">
        <v>565</v>
      </c>
      <c r="C86" s="248" t="s">
        <v>10</v>
      </c>
      <c r="D86" s="248">
        <v>11378</v>
      </c>
      <c r="E86" s="248">
        <v>301</v>
      </c>
      <c r="F86" s="248">
        <v>4697</v>
      </c>
      <c r="G86" s="248">
        <v>45</v>
      </c>
      <c r="H86" s="248" t="s">
        <v>10</v>
      </c>
      <c r="I86" s="246">
        <v>16421</v>
      </c>
    </row>
    <row r="87" spans="2:9" ht="20" customHeight="1">
      <c r="B87" s="539" t="s">
        <v>566</v>
      </c>
      <c r="C87" s="509">
        <v>2912</v>
      </c>
      <c r="D87" s="509">
        <v>4606</v>
      </c>
      <c r="E87" s="509">
        <v>1582</v>
      </c>
      <c r="F87" s="509">
        <v>5356</v>
      </c>
      <c r="G87" s="509">
        <v>3774</v>
      </c>
      <c r="H87" s="509">
        <v>1260</v>
      </c>
      <c r="I87" s="510">
        <v>19490</v>
      </c>
    </row>
    <row r="88" spans="2:9" ht="20" customHeight="1">
      <c r="B88" s="177" t="s">
        <v>564</v>
      </c>
      <c r="C88" s="248">
        <v>2912</v>
      </c>
      <c r="D88" s="248">
        <v>3</v>
      </c>
      <c r="E88" s="248">
        <v>1545</v>
      </c>
      <c r="F88" s="248">
        <v>1157</v>
      </c>
      <c r="G88" s="248">
        <v>3751</v>
      </c>
      <c r="H88" s="248">
        <v>1260</v>
      </c>
      <c r="I88" s="246">
        <v>10628</v>
      </c>
    </row>
    <row r="89" spans="2:9" ht="20" customHeight="1">
      <c r="B89" s="177" t="s">
        <v>565</v>
      </c>
      <c r="C89" s="248" t="s">
        <v>10</v>
      </c>
      <c r="D89" s="248">
        <v>4603</v>
      </c>
      <c r="E89" s="248">
        <v>37</v>
      </c>
      <c r="F89" s="248">
        <v>4199</v>
      </c>
      <c r="G89" s="248">
        <v>23</v>
      </c>
      <c r="H89" s="248" t="s">
        <v>10</v>
      </c>
      <c r="I89" s="246">
        <v>8862</v>
      </c>
    </row>
    <row r="90" spans="2:9" ht="20" customHeight="1">
      <c r="B90" s="539" t="s">
        <v>567</v>
      </c>
      <c r="C90" s="509">
        <v>1296</v>
      </c>
      <c r="D90" s="509">
        <v>6777</v>
      </c>
      <c r="E90" s="509">
        <v>1303</v>
      </c>
      <c r="F90" s="509">
        <v>638</v>
      </c>
      <c r="G90" s="509">
        <v>475</v>
      </c>
      <c r="H90" s="509">
        <v>3005</v>
      </c>
      <c r="I90" s="510">
        <v>13494</v>
      </c>
    </row>
    <row r="91" spans="2:9" ht="20" customHeight="1">
      <c r="B91" s="38" t="s">
        <v>564</v>
      </c>
      <c r="C91" s="449">
        <v>1296</v>
      </c>
      <c r="D91" s="449">
        <v>2</v>
      </c>
      <c r="E91" s="449">
        <v>1039</v>
      </c>
      <c r="F91" s="449">
        <v>140</v>
      </c>
      <c r="G91" s="449">
        <v>453</v>
      </c>
      <c r="H91" s="449">
        <v>3005</v>
      </c>
      <c r="I91" s="502">
        <v>5935</v>
      </c>
    </row>
    <row r="92" spans="2:9" ht="20" customHeight="1">
      <c r="B92" s="655" t="s">
        <v>565</v>
      </c>
      <c r="C92" s="579" t="s">
        <v>10</v>
      </c>
      <c r="D92" s="579">
        <v>6775</v>
      </c>
      <c r="E92" s="579">
        <v>264</v>
      </c>
      <c r="F92" s="579">
        <v>498</v>
      </c>
      <c r="G92" s="579">
        <v>22</v>
      </c>
      <c r="H92" s="579" t="s">
        <v>10</v>
      </c>
      <c r="I92" s="1195">
        <v>7559</v>
      </c>
    </row>
    <row r="93" spans="2:9" ht="20" customHeight="1">
      <c r="B93" s="1258" t="s">
        <v>568</v>
      </c>
      <c r="C93" s="1261"/>
      <c r="D93" s="1261"/>
      <c r="E93" s="1261"/>
      <c r="F93" s="1261"/>
      <c r="G93" s="1261"/>
      <c r="H93" s="1261"/>
      <c r="I93" s="1262"/>
    </row>
    <row r="94" spans="2:9" ht="20" customHeight="1">
      <c r="B94" s="539" t="s">
        <v>538</v>
      </c>
      <c r="C94" s="509">
        <v>4132</v>
      </c>
      <c r="D94" s="509">
        <v>11678</v>
      </c>
      <c r="E94" s="509">
        <v>2707</v>
      </c>
      <c r="F94" s="509">
        <v>5803</v>
      </c>
      <c r="G94" s="509">
        <v>4108</v>
      </c>
      <c r="H94" s="509">
        <v>4078</v>
      </c>
      <c r="I94" s="510">
        <v>32506</v>
      </c>
    </row>
    <row r="95" spans="2:9" ht="20" customHeight="1">
      <c r="B95" s="177" t="s">
        <v>564</v>
      </c>
      <c r="C95" s="248">
        <v>4132</v>
      </c>
      <c r="D95" s="248">
        <v>7</v>
      </c>
      <c r="E95" s="248">
        <v>2431</v>
      </c>
      <c r="F95" s="248">
        <v>1289</v>
      </c>
      <c r="G95" s="248">
        <v>4066</v>
      </c>
      <c r="H95" s="248">
        <v>4078</v>
      </c>
      <c r="I95" s="246">
        <v>16004</v>
      </c>
    </row>
    <row r="96" spans="2:9" ht="20" customHeight="1">
      <c r="B96" s="177" t="s">
        <v>565</v>
      </c>
      <c r="C96" s="248" t="s">
        <v>10</v>
      </c>
      <c r="D96" s="248">
        <v>11671</v>
      </c>
      <c r="E96" s="248">
        <v>276</v>
      </c>
      <c r="F96" s="248">
        <v>4514</v>
      </c>
      <c r="G96" s="248">
        <v>42</v>
      </c>
      <c r="H96" s="248" t="s">
        <v>10</v>
      </c>
      <c r="I96" s="246">
        <v>16502</v>
      </c>
    </row>
    <row r="97" spans="2:9" ht="20" customHeight="1">
      <c r="B97" s="539" t="s">
        <v>566</v>
      </c>
      <c r="C97" s="509">
        <v>2964</v>
      </c>
      <c r="D97" s="509">
        <v>6262</v>
      </c>
      <c r="E97" s="509">
        <v>1749</v>
      </c>
      <c r="F97" s="509">
        <v>5151</v>
      </c>
      <c r="G97" s="509">
        <v>3493</v>
      </c>
      <c r="H97" s="509">
        <v>1127</v>
      </c>
      <c r="I97" s="510">
        <v>20746</v>
      </c>
    </row>
    <row r="98" spans="2:9" ht="20" customHeight="1">
      <c r="B98" s="177" t="s">
        <v>564</v>
      </c>
      <c r="C98" s="248">
        <v>2964</v>
      </c>
      <c r="D98" s="248">
        <v>4</v>
      </c>
      <c r="E98" s="248">
        <v>1692</v>
      </c>
      <c r="F98" s="248">
        <v>1013</v>
      </c>
      <c r="G98" s="248">
        <v>3476</v>
      </c>
      <c r="H98" s="248">
        <v>1127</v>
      </c>
      <c r="I98" s="246">
        <v>10276</v>
      </c>
    </row>
    <row r="99" spans="2:9" ht="20" customHeight="1">
      <c r="B99" s="177" t="s">
        <v>565</v>
      </c>
      <c r="C99" s="248" t="s">
        <v>10</v>
      </c>
      <c r="D99" s="248">
        <v>6258</v>
      </c>
      <c r="E99" s="248">
        <v>57</v>
      </c>
      <c r="F99" s="248">
        <v>4138</v>
      </c>
      <c r="G99" s="248">
        <v>17</v>
      </c>
      <c r="H99" s="248" t="s">
        <v>10</v>
      </c>
      <c r="I99" s="246">
        <v>10470</v>
      </c>
    </row>
    <row r="100" spans="2:9" ht="20" customHeight="1">
      <c r="B100" s="539" t="s">
        <v>567</v>
      </c>
      <c r="C100" s="509">
        <v>1168</v>
      </c>
      <c r="D100" s="509">
        <v>5416</v>
      </c>
      <c r="E100" s="509">
        <v>958</v>
      </c>
      <c r="F100" s="509">
        <v>652</v>
      </c>
      <c r="G100" s="509">
        <v>615</v>
      </c>
      <c r="H100" s="509">
        <v>2951</v>
      </c>
      <c r="I100" s="510">
        <v>11760</v>
      </c>
    </row>
    <row r="101" spans="2:9" ht="20" customHeight="1">
      <c r="B101" s="38" t="s">
        <v>564</v>
      </c>
      <c r="C101" s="449">
        <v>1168</v>
      </c>
      <c r="D101" s="449">
        <v>3</v>
      </c>
      <c r="E101" s="449">
        <v>739</v>
      </c>
      <c r="F101" s="449">
        <v>276</v>
      </c>
      <c r="G101" s="449">
        <v>590</v>
      </c>
      <c r="H101" s="449">
        <v>2951</v>
      </c>
      <c r="I101" s="502">
        <v>5727</v>
      </c>
    </row>
    <row r="102" spans="2:9" ht="20" customHeight="1">
      <c r="B102" s="655" t="s">
        <v>565</v>
      </c>
      <c r="C102" s="579" t="s">
        <v>10</v>
      </c>
      <c r="D102" s="579">
        <v>5413</v>
      </c>
      <c r="E102" s="579">
        <v>219</v>
      </c>
      <c r="F102" s="579">
        <v>376</v>
      </c>
      <c r="G102" s="579">
        <v>25</v>
      </c>
      <c r="H102" s="579" t="s">
        <v>10</v>
      </c>
      <c r="I102" s="1195">
        <v>6033</v>
      </c>
    </row>
    <row r="103" spans="2:9" ht="20" customHeight="1">
      <c r="B103" s="1258" t="s">
        <v>587</v>
      </c>
      <c r="C103" s="1261"/>
      <c r="D103" s="1261"/>
      <c r="E103" s="1261"/>
      <c r="F103" s="1261"/>
      <c r="G103" s="1261"/>
      <c r="H103" s="1261"/>
      <c r="I103" s="1262"/>
    </row>
    <row r="104" spans="2:9" ht="20" customHeight="1">
      <c r="B104" s="539" t="s">
        <v>538</v>
      </c>
      <c r="C104" s="509">
        <v>4428</v>
      </c>
      <c r="D104" s="509">
        <v>11894</v>
      </c>
      <c r="E104" s="509">
        <v>2636</v>
      </c>
      <c r="F104" s="509">
        <v>5860</v>
      </c>
      <c r="G104" s="509">
        <v>3875</v>
      </c>
      <c r="H104" s="509">
        <v>3632</v>
      </c>
      <c r="I104" s="510">
        <v>32325</v>
      </c>
    </row>
    <row r="105" spans="2:9" ht="20" customHeight="1">
      <c r="B105" s="177" t="s">
        <v>564</v>
      </c>
      <c r="C105" s="248">
        <v>4428</v>
      </c>
      <c r="D105" s="248">
        <v>8</v>
      </c>
      <c r="E105" s="248">
        <v>2399</v>
      </c>
      <c r="F105" s="248">
        <v>1503</v>
      </c>
      <c r="G105" s="248">
        <v>3824</v>
      </c>
      <c r="H105" s="248">
        <v>3632</v>
      </c>
      <c r="I105" s="246">
        <v>15794</v>
      </c>
    </row>
    <row r="106" spans="2:9" ht="20" customHeight="1">
      <c r="B106" s="177" t="s">
        <v>565</v>
      </c>
      <c r="C106" s="248" t="s">
        <v>10</v>
      </c>
      <c r="D106" s="248">
        <v>11886</v>
      </c>
      <c r="E106" s="248">
        <v>237</v>
      </c>
      <c r="F106" s="248">
        <v>4357</v>
      </c>
      <c r="G106" s="248">
        <v>51</v>
      </c>
      <c r="H106" s="248" t="s">
        <v>10</v>
      </c>
      <c r="I106" s="246">
        <v>16531</v>
      </c>
    </row>
    <row r="107" spans="2:9" ht="20" customHeight="1">
      <c r="B107" s="539" t="s">
        <v>566</v>
      </c>
      <c r="C107" s="509">
        <v>3050</v>
      </c>
      <c r="D107" s="509">
        <v>6426</v>
      </c>
      <c r="E107" s="509">
        <v>1658</v>
      </c>
      <c r="F107" s="509">
        <v>5233</v>
      </c>
      <c r="G107" s="509">
        <v>3213</v>
      </c>
      <c r="H107" s="509">
        <v>2219</v>
      </c>
      <c r="I107" s="510">
        <v>21799</v>
      </c>
    </row>
    <row r="108" spans="2:9" ht="20" customHeight="1">
      <c r="B108" s="177" t="s">
        <v>564</v>
      </c>
      <c r="C108" s="248">
        <v>3050</v>
      </c>
      <c r="D108" s="248">
        <v>4</v>
      </c>
      <c r="E108" s="248">
        <v>1625</v>
      </c>
      <c r="F108" s="248">
        <v>1224</v>
      </c>
      <c r="G108" s="248">
        <v>3188</v>
      </c>
      <c r="H108" s="248">
        <v>2219</v>
      </c>
      <c r="I108" s="246">
        <v>11310</v>
      </c>
    </row>
    <row r="109" spans="2:9" ht="20" customHeight="1">
      <c r="B109" s="177" t="s">
        <v>565</v>
      </c>
      <c r="C109" s="248" t="s">
        <v>10</v>
      </c>
      <c r="D109" s="248">
        <v>6422</v>
      </c>
      <c r="E109" s="248">
        <v>33</v>
      </c>
      <c r="F109" s="248">
        <v>4009</v>
      </c>
      <c r="G109" s="248">
        <v>25</v>
      </c>
      <c r="H109" s="248" t="s">
        <v>10</v>
      </c>
      <c r="I109" s="246">
        <v>10489</v>
      </c>
    </row>
    <row r="110" spans="2:9" ht="20" customHeight="1">
      <c r="B110" s="539" t="s">
        <v>567</v>
      </c>
      <c r="C110" s="509">
        <v>1378</v>
      </c>
      <c r="D110" s="509">
        <v>5468</v>
      </c>
      <c r="E110" s="509">
        <v>978</v>
      </c>
      <c r="F110" s="509">
        <v>627</v>
      </c>
      <c r="G110" s="509">
        <v>662</v>
      </c>
      <c r="H110" s="509">
        <v>1413</v>
      </c>
      <c r="I110" s="510">
        <v>10526</v>
      </c>
    </row>
    <row r="111" spans="2:9" ht="20" customHeight="1">
      <c r="B111" s="38" t="s">
        <v>564</v>
      </c>
      <c r="C111" s="449">
        <v>1378</v>
      </c>
      <c r="D111" s="449">
        <v>4</v>
      </c>
      <c r="E111" s="449">
        <v>774</v>
      </c>
      <c r="F111" s="449">
        <v>279</v>
      </c>
      <c r="G111" s="449">
        <v>636</v>
      </c>
      <c r="H111" s="449">
        <v>1413</v>
      </c>
      <c r="I111" s="502">
        <v>4484</v>
      </c>
    </row>
    <row r="112" spans="2:9" ht="20" customHeight="1">
      <c r="B112" s="655" t="s">
        <v>565</v>
      </c>
      <c r="C112" s="579" t="s">
        <v>10</v>
      </c>
      <c r="D112" s="579">
        <v>5464</v>
      </c>
      <c r="E112" s="579">
        <v>204</v>
      </c>
      <c r="F112" s="579">
        <v>348</v>
      </c>
      <c r="G112" s="579">
        <v>26</v>
      </c>
      <c r="H112" s="579" t="s">
        <v>10</v>
      </c>
      <c r="I112" s="1195">
        <v>6042</v>
      </c>
    </row>
    <row r="113" spans="2:9" ht="20" customHeight="1">
      <c r="B113" s="1263" t="s">
        <v>570</v>
      </c>
      <c r="C113" s="1264"/>
      <c r="D113" s="1264"/>
      <c r="E113" s="1264"/>
      <c r="F113" s="1264"/>
      <c r="G113" s="1264"/>
      <c r="H113" s="1264"/>
      <c r="I113" s="1265"/>
    </row>
    <row r="114" spans="2:9" ht="20" customHeight="1">
      <c r="B114" s="540" t="s">
        <v>538</v>
      </c>
      <c r="C114" s="532">
        <v>4127</v>
      </c>
      <c r="D114" s="532">
        <v>14306</v>
      </c>
      <c r="E114" s="532">
        <v>4714</v>
      </c>
      <c r="F114" s="532">
        <v>5637</v>
      </c>
      <c r="G114" s="532">
        <v>3675</v>
      </c>
      <c r="H114" s="532">
        <v>3556</v>
      </c>
      <c r="I114" s="533">
        <v>36015</v>
      </c>
    </row>
    <row r="115" spans="2:9" ht="20" customHeight="1">
      <c r="B115" s="177" t="s">
        <v>564</v>
      </c>
      <c r="C115" s="248">
        <v>4127</v>
      </c>
      <c r="D115" s="248">
        <v>7</v>
      </c>
      <c r="E115" s="248">
        <v>4511</v>
      </c>
      <c r="F115" s="248">
        <v>1419</v>
      </c>
      <c r="G115" s="248">
        <v>3638</v>
      </c>
      <c r="H115" s="248">
        <v>3556</v>
      </c>
      <c r="I115" s="246">
        <v>17258</v>
      </c>
    </row>
    <row r="116" spans="2:9" ht="20" customHeight="1">
      <c r="B116" s="177" t="s">
        <v>565</v>
      </c>
      <c r="C116" s="248" t="s">
        <v>10</v>
      </c>
      <c r="D116" s="248">
        <v>14299</v>
      </c>
      <c r="E116" s="248">
        <v>203</v>
      </c>
      <c r="F116" s="248">
        <v>4218</v>
      </c>
      <c r="G116" s="248">
        <v>37</v>
      </c>
      <c r="H116" s="248" t="s">
        <v>10</v>
      </c>
      <c r="I116" s="246">
        <v>18757</v>
      </c>
    </row>
    <row r="117" spans="2:9" ht="20" customHeight="1">
      <c r="B117" s="540" t="s">
        <v>566</v>
      </c>
      <c r="C117" s="532">
        <v>3137</v>
      </c>
      <c r="D117" s="532">
        <v>7018</v>
      </c>
      <c r="E117" s="532">
        <v>1547</v>
      </c>
      <c r="F117" s="532">
        <v>5009</v>
      </c>
      <c r="G117" s="532">
        <v>3237</v>
      </c>
      <c r="H117" s="532">
        <v>2152</v>
      </c>
      <c r="I117" s="533">
        <v>22100</v>
      </c>
    </row>
    <row r="118" spans="2:9" ht="20" customHeight="1">
      <c r="B118" s="177" t="s">
        <v>564</v>
      </c>
      <c r="C118" s="248">
        <v>3137</v>
      </c>
      <c r="D118" s="248">
        <v>4</v>
      </c>
      <c r="E118" s="248">
        <v>1526</v>
      </c>
      <c r="F118" s="248">
        <v>1141</v>
      </c>
      <c r="G118" s="248">
        <v>3219</v>
      </c>
      <c r="H118" s="248">
        <v>2152</v>
      </c>
      <c r="I118" s="246">
        <v>11179</v>
      </c>
    </row>
    <row r="119" spans="2:9" ht="20" customHeight="1">
      <c r="B119" s="177" t="s">
        <v>565</v>
      </c>
      <c r="C119" s="248" t="s">
        <v>10</v>
      </c>
      <c r="D119" s="248">
        <v>7014</v>
      </c>
      <c r="E119" s="248">
        <v>21</v>
      </c>
      <c r="F119" s="248">
        <v>3868</v>
      </c>
      <c r="G119" s="248">
        <v>18</v>
      </c>
      <c r="H119" s="248" t="s">
        <v>10</v>
      </c>
      <c r="I119" s="246">
        <v>10921</v>
      </c>
    </row>
    <row r="120" spans="2:9" ht="20" customHeight="1">
      <c r="B120" s="540" t="s">
        <v>567</v>
      </c>
      <c r="C120" s="532">
        <v>990</v>
      </c>
      <c r="D120" s="532">
        <v>7288</v>
      </c>
      <c r="E120" s="532">
        <v>3167</v>
      </c>
      <c r="F120" s="532">
        <v>628</v>
      </c>
      <c r="G120" s="532">
        <v>438</v>
      </c>
      <c r="H120" s="532">
        <v>1404</v>
      </c>
      <c r="I120" s="533">
        <v>13915</v>
      </c>
    </row>
    <row r="121" spans="2:9" ht="20" customHeight="1">
      <c r="B121" s="38" t="s">
        <v>564</v>
      </c>
      <c r="C121" s="449">
        <v>990</v>
      </c>
      <c r="D121" s="449">
        <v>3</v>
      </c>
      <c r="E121" s="449">
        <v>2985</v>
      </c>
      <c r="F121" s="449">
        <v>278</v>
      </c>
      <c r="G121" s="449">
        <v>419</v>
      </c>
      <c r="H121" s="449">
        <v>1404</v>
      </c>
      <c r="I121" s="502">
        <v>6079</v>
      </c>
    </row>
    <row r="122" spans="2:9" ht="20" customHeight="1">
      <c r="B122" s="655" t="s">
        <v>565</v>
      </c>
      <c r="C122" s="579" t="s">
        <v>10</v>
      </c>
      <c r="D122" s="579">
        <v>7285</v>
      </c>
      <c r="E122" s="579">
        <v>182</v>
      </c>
      <c r="F122" s="579">
        <v>350</v>
      </c>
      <c r="G122" s="579">
        <v>19</v>
      </c>
      <c r="H122" s="579" t="s">
        <v>10</v>
      </c>
      <c r="I122" s="1195">
        <v>7836</v>
      </c>
    </row>
    <row r="123" spans="2:9" ht="20" customHeight="1">
      <c r="B123" s="1267" t="s">
        <v>571</v>
      </c>
      <c r="C123" s="1268"/>
      <c r="D123" s="1268"/>
      <c r="E123" s="1268"/>
      <c r="F123" s="1268"/>
      <c r="G123" s="1268"/>
      <c r="H123" s="1268"/>
      <c r="I123" s="1269"/>
    </row>
    <row r="124" spans="2:9" ht="20" customHeight="1">
      <c r="B124" s="1266" t="s">
        <v>538</v>
      </c>
      <c r="C124" s="1219">
        <v>3969</v>
      </c>
      <c r="D124" s="1219">
        <v>14121</v>
      </c>
      <c r="E124" s="1219">
        <v>4789</v>
      </c>
      <c r="F124" s="1219">
        <v>5613</v>
      </c>
      <c r="G124" s="1219">
        <v>3319</v>
      </c>
      <c r="H124" s="1219">
        <v>3409</v>
      </c>
      <c r="I124" s="1220">
        <v>35220</v>
      </c>
    </row>
    <row r="125" spans="2:9" ht="20" customHeight="1">
      <c r="B125" s="177" t="s">
        <v>564</v>
      </c>
      <c r="C125" s="248">
        <v>3969</v>
      </c>
      <c r="D125" s="248">
        <v>7</v>
      </c>
      <c r="E125" s="248">
        <v>4435</v>
      </c>
      <c r="F125" s="248">
        <v>1575</v>
      </c>
      <c r="G125" s="248">
        <v>3298</v>
      </c>
      <c r="H125" s="248">
        <v>3409</v>
      </c>
      <c r="I125" s="246">
        <v>16693</v>
      </c>
    </row>
    <row r="126" spans="2:9" ht="20" customHeight="1">
      <c r="B126" s="177" t="s">
        <v>565</v>
      </c>
      <c r="C126" s="248" t="s">
        <v>10</v>
      </c>
      <c r="D126" s="248">
        <v>14114</v>
      </c>
      <c r="E126" s="248">
        <v>354</v>
      </c>
      <c r="F126" s="248">
        <v>4038</v>
      </c>
      <c r="G126" s="248">
        <v>21</v>
      </c>
      <c r="H126" s="248" t="s">
        <v>10</v>
      </c>
      <c r="I126" s="246">
        <v>18527</v>
      </c>
    </row>
    <row r="127" spans="2:9" ht="20" customHeight="1">
      <c r="B127" s="1266" t="s">
        <v>566</v>
      </c>
      <c r="C127" s="1219">
        <v>2602</v>
      </c>
      <c r="D127" s="1219">
        <v>6864</v>
      </c>
      <c r="E127" s="1219">
        <v>1470</v>
      </c>
      <c r="F127" s="1219">
        <v>4862</v>
      </c>
      <c r="G127" s="1219">
        <v>2915</v>
      </c>
      <c r="H127" s="1219">
        <v>2212</v>
      </c>
      <c r="I127" s="1220">
        <v>20925</v>
      </c>
    </row>
    <row r="128" spans="2:9" ht="20" customHeight="1">
      <c r="B128" s="177" t="s">
        <v>564</v>
      </c>
      <c r="C128" s="248">
        <v>2602</v>
      </c>
      <c r="D128" s="248">
        <v>5</v>
      </c>
      <c r="E128" s="248">
        <v>1429</v>
      </c>
      <c r="F128" s="248">
        <v>1224</v>
      </c>
      <c r="G128" s="248">
        <v>2908</v>
      </c>
      <c r="H128" s="248">
        <v>2212</v>
      </c>
      <c r="I128" s="246">
        <v>10380</v>
      </c>
    </row>
    <row r="129" spans="2:9" ht="20" customHeight="1">
      <c r="B129" s="177" t="s">
        <v>565</v>
      </c>
      <c r="C129" s="248" t="s">
        <v>10</v>
      </c>
      <c r="D129" s="248">
        <v>6859</v>
      </c>
      <c r="E129" s="248">
        <v>41</v>
      </c>
      <c r="F129" s="248">
        <v>3638</v>
      </c>
      <c r="G129" s="248">
        <v>7</v>
      </c>
      <c r="H129" s="248" t="s">
        <v>10</v>
      </c>
      <c r="I129" s="246">
        <v>10545</v>
      </c>
    </row>
    <row r="130" spans="2:9" ht="20" customHeight="1">
      <c r="B130" s="1266" t="s">
        <v>567</v>
      </c>
      <c r="C130" s="1219">
        <v>1367</v>
      </c>
      <c r="D130" s="1219">
        <v>7257</v>
      </c>
      <c r="E130" s="1219">
        <v>3319</v>
      </c>
      <c r="F130" s="1219">
        <v>751</v>
      </c>
      <c r="G130" s="1219">
        <v>404</v>
      </c>
      <c r="H130" s="1219">
        <v>1197</v>
      </c>
      <c r="I130" s="1220">
        <v>14295</v>
      </c>
    </row>
    <row r="131" spans="2:9" ht="20" customHeight="1">
      <c r="B131" s="38" t="s">
        <v>564</v>
      </c>
      <c r="C131" s="449">
        <v>1367</v>
      </c>
      <c r="D131" s="449">
        <v>2</v>
      </c>
      <c r="E131" s="449">
        <v>3006</v>
      </c>
      <c r="F131" s="449">
        <v>351</v>
      </c>
      <c r="G131" s="449">
        <v>390</v>
      </c>
      <c r="H131" s="449">
        <v>1197</v>
      </c>
      <c r="I131" s="502">
        <v>6313</v>
      </c>
    </row>
    <row r="132" spans="2:9" ht="20" customHeight="1">
      <c r="B132" s="1092" t="s">
        <v>565</v>
      </c>
      <c r="C132" s="1095" t="s">
        <v>10</v>
      </c>
      <c r="D132" s="1095">
        <v>7255</v>
      </c>
      <c r="E132" s="1095">
        <v>313</v>
      </c>
      <c r="F132" s="1095">
        <v>400</v>
      </c>
      <c r="G132" s="1095">
        <v>14</v>
      </c>
      <c r="H132" s="1095" t="s">
        <v>10</v>
      </c>
      <c r="I132" s="1221">
        <v>7982</v>
      </c>
    </row>
  </sheetData>
  <mergeCells count="6">
    <mergeCell ref="C81:I81"/>
    <mergeCell ref="B2:I2"/>
    <mergeCell ref="C4:I4"/>
    <mergeCell ref="B37:C37"/>
    <mergeCell ref="C45:I45"/>
    <mergeCell ref="B79:I79"/>
  </mergeCells>
  <hyperlinks>
    <hyperlink ref="A2" location="Summary!A1" display=" " xr:uid="{AC73B311-0FFD-4508-ADD7-ED79F863AE53}"/>
  </hyperlinks>
  <pageMargins left="0.75" right="0.75" top="1" bottom="1" header="0.5" footer="0.5"/>
  <pageSetup paperSize="9" scale="53" orientation="portrait" horizontalDpi="4294967292" verticalDpi="4294967292" r:id="rId1"/>
  <headerFooter>
    <oddFooter>&amp;L&amp;1#&amp;"Calibri"&amp;10&amp;K000000TOTAL Classification: Restricted Distribution TOTAL - All rights reserved</oddFooter>
  </headerFooter>
  <rowBreaks count="2" manualBreakCount="2">
    <brk id="43" max="9" man="1"/>
    <brk id="79" max="9"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A27AF-139D-45F8-8210-B2E30B005C88}">
  <sheetPr>
    <tabColor rgb="FF32C8C8"/>
  </sheetPr>
  <dimension ref="A2:K93"/>
  <sheetViews>
    <sheetView showGridLines="0" zoomScale="130" zoomScaleNormal="130" zoomScaleSheetLayoutView="100" zoomScalePageLayoutView="130" workbookViewId="0"/>
  </sheetViews>
  <sheetFormatPr baseColWidth="10" defaultColWidth="10.83203125" defaultRowHeight="20" customHeight="1"/>
  <cols>
    <col min="1" max="1" width="5.5" style="195" customWidth="1"/>
    <col min="2" max="2" width="46.1640625" style="195" customWidth="1"/>
    <col min="3" max="9" width="12" style="195" customWidth="1"/>
    <col min="10" max="10" width="5.5" style="366" customWidth="1"/>
    <col min="11" max="16384" width="10.83203125" style="366"/>
  </cols>
  <sheetData>
    <row r="2" spans="1:11" ht="20" customHeight="1">
      <c r="A2" s="21" t="s">
        <v>14</v>
      </c>
      <c r="B2" s="1621" t="s">
        <v>601</v>
      </c>
      <c r="C2" s="1621"/>
      <c r="D2" s="1621"/>
      <c r="E2" s="1621"/>
      <c r="F2" s="1621"/>
      <c r="G2" s="1621"/>
      <c r="H2" s="1621"/>
      <c r="I2" s="1621"/>
    </row>
    <row r="3" spans="1:11" ht="20" customHeight="1">
      <c r="B3" s="541" t="s">
        <v>602</v>
      </c>
    </row>
    <row r="4" spans="1:11" ht="20" customHeight="1">
      <c r="B4" s="542" t="s">
        <v>9</v>
      </c>
      <c r="C4" s="1622" t="s">
        <v>564</v>
      </c>
      <c r="D4" s="1622"/>
      <c r="E4" s="1622"/>
      <c r="F4" s="1622"/>
      <c r="G4" s="1622"/>
      <c r="H4" s="1622"/>
      <c r="I4" s="1622"/>
    </row>
    <row r="5" spans="1:11" ht="42.75" customHeight="1">
      <c r="B5" s="1233"/>
      <c r="C5" s="1272" t="s">
        <v>603</v>
      </c>
      <c r="D5" s="1233" t="s">
        <v>461</v>
      </c>
      <c r="E5" s="1272" t="s">
        <v>540</v>
      </c>
      <c r="F5" s="1272" t="s">
        <v>541</v>
      </c>
      <c r="G5" s="1272" t="s">
        <v>474</v>
      </c>
      <c r="H5" s="1233" t="s">
        <v>482</v>
      </c>
      <c r="I5" s="1233" t="s">
        <v>31</v>
      </c>
    </row>
    <row r="6" spans="1:11" ht="20" customHeight="1">
      <c r="B6" s="1270">
        <v>2016</v>
      </c>
      <c r="C6" s="1271"/>
      <c r="D6" s="1271"/>
      <c r="E6" s="1271"/>
      <c r="F6" s="1271"/>
      <c r="G6" s="1271"/>
      <c r="H6" s="1271"/>
      <c r="I6" s="1271"/>
    </row>
    <row r="7" spans="1:11" ht="20" customHeight="1">
      <c r="B7" s="501" t="s">
        <v>604</v>
      </c>
      <c r="C7" s="449">
        <v>1075</v>
      </c>
      <c r="D7" s="449" t="s">
        <v>10</v>
      </c>
      <c r="E7" s="449">
        <v>507</v>
      </c>
      <c r="F7" s="449">
        <v>613</v>
      </c>
      <c r="G7" s="449">
        <v>963</v>
      </c>
      <c r="H7" s="449">
        <v>2113</v>
      </c>
      <c r="I7" s="502">
        <v>5271</v>
      </c>
    </row>
    <row r="8" spans="1:11" ht="20" customHeight="1">
      <c r="B8" s="544" t="s">
        <v>605</v>
      </c>
      <c r="C8" s="248">
        <v>3046</v>
      </c>
      <c r="D8" s="248">
        <v>72</v>
      </c>
      <c r="E8" s="248">
        <v>6826</v>
      </c>
      <c r="F8" s="248">
        <v>3033</v>
      </c>
      <c r="G8" s="248">
        <v>494</v>
      </c>
      <c r="H8" s="248">
        <v>444</v>
      </c>
      <c r="I8" s="246">
        <v>13915</v>
      </c>
    </row>
    <row r="9" spans="1:11" ht="20" customHeight="1">
      <c r="B9" s="1164" t="s">
        <v>606</v>
      </c>
      <c r="C9" s="1166">
        <v>4121</v>
      </c>
      <c r="D9" s="1166">
        <v>72</v>
      </c>
      <c r="E9" s="1166">
        <v>7333</v>
      </c>
      <c r="F9" s="1166">
        <v>3646</v>
      </c>
      <c r="G9" s="1166">
        <v>1457</v>
      </c>
      <c r="H9" s="1166">
        <v>2557</v>
      </c>
      <c r="I9" s="1165">
        <v>19186</v>
      </c>
    </row>
    <row r="10" spans="1:11" ht="20" customHeight="1">
      <c r="B10" s="501" t="s">
        <v>607</v>
      </c>
      <c r="C10" s="449">
        <v>-1083</v>
      </c>
      <c r="D10" s="449">
        <v>-30</v>
      </c>
      <c r="E10" s="449">
        <v>-1601</v>
      </c>
      <c r="F10" s="449">
        <v>-478</v>
      </c>
      <c r="G10" s="449">
        <v>-488</v>
      </c>
      <c r="H10" s="449">
        <v>-351</v>
      </c>
      <c r="I10" s="502">
        <v>-4031</v>
      </c>
      <c r="J10" s="364"/>
      <c r="K10" s="364"/>
    </row>
    <row r="11" spans="1:11" ht="20" customHeight="1">
      <c r="B11" s="501" t="s">
        <v>608</v>
      </c>
      <c r="C11" s="449">
        <v>-512</v>
      </c>
      <c r="D11" s="449">
        <v>-3</v>
      </c>
      <c r="E11" s="449">
        <v>-108</v>
      </c>
      <c r="F11" s="449">
        <v>-368</v>
      </c>
      <c r="G11" s="449">
        <v>-196</v>
      </c>
      <c r="H11" s="449">
        <v>-77</v>
      </c>
      <c r="I11" s="502">
        <v>-1264</v>
      </c>
    </row>
    <row r="12" spans="1:11" ht="20" customHeight="1">
      <c r="B12" s="501" t="s">
        <v>609</v>
      </c>
      <c r="C12" s="449">
        <v>-3421</v>
      </c>
      <c r="D12" s="449">
        <v>-89</v>
      </c>
      <c r="E12" s="449">
        <v>-4566</v>
      </c>
      <c r="F12" s="449">
        <v>-599</v>
      </c>
      <c r="G12" s="449">
        <v>-603</v>
      </c>
      <c r="H12" s="449">
        <v>-1191</v>
      </c>
      <c r="I12" s="502">
        <v>-10469</v>
      </c>
    </row>
    <row r="13" spans="1:11" ht="20" customHeight="1">
      <c r="B13" s="544" t="s">
        <v>610</v>
      </c>
      <c r="C13" s="248">
        <v>-339</v>
      </c>
      <c r="D13" s="248">
        <v>-8</v>
      </c>
      <c r="E13" s="248">
        <v>-615</v>
      </c>
      <c r="F13" s="248">
        <v>-2328</v>
      </c>
      <c r="G13" s="248">
        <v>-224</v>
      </c>
      <c r="H13" s="248">
        <v>-97</v>
      </c>
      <c r="I13" s="246">
        <v>-3611</v>
      </c>
    </row>
    <row r="14" spans="1:11" ht="20" customHeight="1">
      <c r="B14" s="1164" t="s">
        <v>611</v>
      </c>
      <c r="C14" s="1166">
        <v>-1234</v>
      </c>
      <c r="D14" s="1166">
        <v>-58</v>
      </c>
      <c r="E14" s="1166">
        <v>443</v>
      </c>
      <c r="F14" s="1166">
        <v>-127</v>
      </c>
      <c r="G14" s="1166">
        <v>-54</v>
      </c>
      <c r="H14" s="1166">
        <v>841</v>
      </c>
      <c r="I14" s="1165">
        <v>-189</v>
      </c>
    </row>
    <row r="15" spans="1:11" ht="20" customHeight="1">
      <c r="B15" s="544" t="s">
        <v>612</v>
      </c>
      <c r="C15" s="248">
        <v>818</v>
      </c>
      <c r="D15" s="248">
        <v>14</v>
      </c>
      <c r="E15" s="248">
        <v>-143</v>
      </c>
      <c r="F15" s="248">
        <v>-205</v>
      </c>
      <c r="G15" s="248">
        <v>-27</v>
      </c>
      <c r="H15" s="248">
        <v>-184</v>
      </c>
      <c r="I15" s="246">
        <v>273</v>
      </c>
    </row>
    <row r="16" spans="1:11" ht="20" customHeight="1">
      <c r="B16" s="1164" t="s">
        <v>613</v>
      </c>
      <c r="C16" s="1166">
        <v>-416</v>
      </c>
      <c r="D16" s="1166">
        <v>-44</v>
      </c>
      <c r="E16" s="1166">
        <v>300</v>
      </c>
      <c r="F16" s="1166">
        <v>-332</v>
      </c>
      <c r="G16" s="1166">
        <v>-81</v>
      </c>
      <c r="H16" s="1166">
        <v>657</v>
      </c>
      <c r="I16" s="1165">
        <v>84</v>
      </c>
    </row>
    <row r="17" spans="2:9" ht="20" customHeight="1">
      <c r="B17" s="1270">
        <v>2017</v>
      </c>
      <c r="C17" s="1271"/>
      <c r="D17" s="1271"/>
      <c r="E17" s="1271"/>
      <c r="F17" s="1271"/>
      <c r="G17" s="1271"/>
      <c r="H17" s="1271"/>
      <c r="I17" s="1271"/>
    </row>
    <row r="18" spans="2:9" ht="20" customHeight="1">
      <c r="B18" s="501" t="s">
        <v>604</v>
      </c>
      <c r="C18" s="449">
        <v>1454</v>
      </c>
      <c r="D18" s="449" t="s">
        <v>10</v>
      </c>
      <c r="E18" s="449">
        <v>975</v>
      </c>
      <c r="F18" s="449">
        <v>934</v>
      </c>
      <c r="G18" s="449">
        <v>1335</v>
      </c>
      <c r="H18" s="449">
        <v>2160</v>
      </c>
      <c r="I18" s="502">
        <v>6858</v>
      </c>
    </row>
    <row r="19" spans="2:9" ht="20" customHeight="1">
      <c r="B19" s="544" t="s">
        <v>605</v>
      </c>
      <c r="C19" s="248">
        <v>3932</v>
      </c>
      <c r="D19" s="248">
        <v>41</v>
      </c>
      <c r="E19" s="248">
        <v>8486</v>
      </c>
      <c r="F19" s="248">
        <v>3706</v>
      </c>
      <c r="G19" s="248">
        <v>821</v>
      </c>
      <c r="H19" s="248">
        <v>453</v>
      </c>
      <c r="I19" s="246">
        <v>17439</v>
      </c>
    </row>
    <row r="20" spans="2:9" ht="20" customHeight="1">
      <c r="B20" s="1164" t="s">
        <v>606</v>
      </c>
      <c r="C20" s="1166">
        <v>5386</v>
      </c>
      <c r="D20" s="1166">
        <v>41</v>
      </c>
      <c r="E20" s="1166">
        <v>9461</v>
      </c>
      <c r="F20" s="1166">
        <v>4640</v>
      </c>
      <c r="G20" s="1166">
        <v>2156</v>
      </c>
      <c r="H20" s="1166">
        <v>2613</v>
      </c>
      <c r="I20" s="1165">
        <v>24297</v>
      </c>
    </row>
    <row r="21" spans="2:9" ht="20" customHeight="1">
      <c r="B21" s="501" t="s">
        <v>607</v>
      </c>
      <c r="C21" s="449">
        <v>-1072</v>
      </c>
      <c r="D21" s="449">
        <v>-14</v>
      </c>
      <c r="E21" s="449">
        <v>-1350</v>
      </c>
      <c r="F21" s="449">
        <v>-434</v>
      </c>
      <c r="G21" s="449">
        <v>-601</v>
      </c>
      <c r="H21" s="449">
        <v>-318</v>
      </c>
      <c r="I21" s="502">
        <v>-3789</v>
      </c>
    </row>
    <row r="22" spans="2:9" ht="20" customHeight="1">
      <c r="B22" s="501" t="s">
        <v>608</v>
      </c>
      <c r="C22" s="449">
        <v>-419</v>
      </c>
      <c r="D22" s="449">
        <v>-2</v>
      </c>
      <c r="E22" s="449">
        <v>-164</v>
      </c>
      <c r="F22" s="449">
        <v>-10</v>
      </c>
      <c r="G22" s="449">
        <v>-193</v>
      </c>
      <c r="H22" s="449">
        <v>-76</v>
      </c>
      <c r="I22" s="502">
        <v>-864</v>
      </c>
    </row>
    <row r="23" spans="2:9" ht="20" customHeight="1">
      <c r="B23" s="501" t="s">
        <v>609</v>
      </c>
      <c r="C23" s="449">
        <v>-2928</v>
      </c>
      <c r="D23" s="449">
        <v>-36</v>
      </c>
      <c r="E23" s="449">
        <v>-5790</v>
      </c>
      <c r="F23" s="449">
        <v>-511</v>
      </c>
      <c r="G23" s="449">
        <v>-2569</v>
      </c>
      <c r="H23" s="449">
        <v>-820</v>
      </c>
      <c r="I23" s="502">
        <v>-12654</v>
      </c>
    </row>
    <row r="24" spans="2:9" ht="20" customHeight="1">
      <c r="B24" s="544" t="s">
        <v>610</v>
      </c>
      <c r="C24" s="248">
        <v>-352</v>
      </c>
      <c r="D24" s="248">
        <v>-7</v>
      </c>
      <c r="E24" s="248">
        <v>-775</v>
      </c>
      <c r="F24" s="248">
        <v>-2619</v>
      </c>
      <c r="G24" s="248">
        <v>-338</v>
      </c>
      <c r="H24" s="248">
        <v>-121</v>
      </c>
      <c r="I24" s="246">
        <v>-4212</v>
      </c>
    </row>
    <row r="25" spans="2:9" ht="20" customHeight="1">
      <c r="B25" s="1164" t="s">
        <v>614</v>
      </c>
      <c r="C25" s="1166">
        <v>615</v>
      </c>
      <c r="D25" s="1166">
        <v>-18</v>
      </c>
      <c r="E25" s="1166">
        <v>1382</v>
      </c>
      <c r="F25" s="1166">
        <v>1066</v>
      </c>
      <c r="G25" s="1166">
        <v>-1545</v>
      </c>
      <c r="H25" s="1166">
        <v>1278</v>
      </c>
      <c r="I25" s="1165">
        <v>2778</v>
      </c>
    </row>
    <row r="26" spans="2:9" ht="20" customHeight="1">
      <c r="B26" s="544" t="s">
        <v>612</v>
      </c>
      <c r="C26" s="248">
        <v>-776</v>
      </c>
      <c r="D26" s="248">
        <v>-2</v>
      </c>
      <c r="E26" s="248">
        <v>-853</v>
      </c>
      <c r="F26" s="248">
        <v>-469</v>
      </c>
      <c r="G26" s="248">
        <v>387</v>
      </c>
      <c r="H26" s="248">
        <v>-482</v>
      </c>
      <c r="I26" s="246">
        <v>-2195</v>
      </c>
    </row>
    <row r="27" spans="2:9" ht="20" customHeight="1">
      <c r="B27" s="1164" t="s">
        <v>615</v>
      </c>
      <c r="C27" s="1166">
        <v>-161</v>
      </c>
      <c r="D27" s="1166">
        <v>-20</v>
      </c>
      <c r="E27" s="1166">
        <v>529</v>
      </c>
      <c r="F27" s="1166">
        <v>597</v>
      </c>
      <c r="G27" s="1166">
        <v>-1158</v>
      </c>
      <c r="H27" s="1166">
        <v>796</v>
      </c>
      <c r="I27" s="1165">
        <v>583</v>
      </c>
    </row>
    <row r="28" spans="2:9" ht="20" customHeight="1">
      <c r="B28" s="1273">
        <v>2018</v>
      </c>
      <c r="C28" s="1274"/>
      <c r="D28" s="1274"/>
      <c r="E28" s="1274"/>
      <c r="F28" s="1274"/>
      <c r="G28" s="1274"/>
      <c r="H28" s="1274"/>
      <c r="I28" s="1274"/>
    </row>
    <row r="29" spans="2:9" ht="20" customHeight="1">
      <c r="B29" s="501" t="s">
        <v>604</v>
      </c>
      <c r="C29" s="449">
        <v>2199</v>
      </c>
      <c r="D29" s="449" t="s">
        <v>10</v>
      </c>
      <c r="E29" s="449">
        <v>1899</v>
      </c>
      <c r="F29" s="449">
        <v>2331</v>
      </c>
      <c r="G29" s="449">
        <v>1109</v>
      </c>
      <c r="H29" s="449">
        <v>1384</v>
      </c>
      <c r="I29" s="502">
        <v>8922</v>
      </c>
    </row>
    <row r="30" spans="2:9" ht="20" customHeight="1">
      <c r="B30" s="544" t="s">
        <v>605</v>
      </c>
      <c r="C30" s="248">
        <v>6686</v>
      </c>
      <c r="D30" s="248">
        <v>86</v>
      </c>
      <c r="E30" s="248">
        <v>10702</v>
      </c>
      <c r="F30" s="248">
        <v>6760</v>
      </c>
      <c r="G30" s="248">
        <v>1730</v>
      </c>
      <c r="H30" s="248">
        <v>222</v>
      </c>
      <c r="I30" s="246">
        <v>26186</v>
      </c>
    </row>
    <row r="31" spans="2:9" ht="20" customHeight="1">
      <c r="B31" s="1164" t="s">
        <v>606</v>
      </c>
      <c r="C31" s="1166">
        <v>8885</v>
      </c>
      <c r="D31" s="1166">
        <v>86</v>
      </c>
      <c r="E31" s="1166">
        <v>12601</v>
      </c>
      <c r="F31" s="1166">
        <v>9091</v>
      </c>
      <c r="G31" s="1166">
        <v>2839</v>
      </c>
      <c r="H31" s="1166">
        <v>1606</v>
      </c>
      <c r="I31" s="1165">
        <v>35108</v>
      </c>
    </row>
    <row r="32" spans="2:9" ht="20" customHeight="1">
      <c r="B32" s="501" t="s">
        <v>607</v>
      </c>
      <c r="C32" s="449">
        <v>-1546</v>
      </c>
      <c r="D32" s="449">
        <v>-14</v>
      </c>
      <c r="E32" s="449">
        <v>-1208</v>
      </c>
      <c r="F32" s="449">
        <v>-617</v>
      </c>
      <c r="G32" s="449">
        <v>-864</v>
      </c>
      <c r="H32" s="449">
        <v>-147</v>
      </c>
      <c r="I32" s="502">
        <v>-4396</v>
      </c>
    </row>
    <row r="33" spans="2:9" ht="20" customHeight="1">
      <c r="B33" s="501" t="s">
        <v>608</v>
      </c>
      <c r="C33" s="449">
        <v>-297</v>
      </c>
      <c r="D33" s="449">
        <v>-1</v>
      </c>
      <c r="E33" s="449">
        <v>-144</v>
      </c>
      <c r="F33" s="449">
        <v>-45</v>
      </c>
      <c r="G33" s="449">
        <v>-218</v>
      </c>
      <c r="H33" s="449">
        <v>-93</v>
      </c>
      <c r="I33" s="502">
        <v>-798</v>
      </c>
    </row>
    <row r="34" spans="2:9" ht="20" customHeight="1">
      <c r="B34" s="501" t="s">
        <v>609</v>
      </c>
      <c r="C34" s="449">
        <v>-2464</v>
      </c>
      <c r="D34" s="449">
        <v>-33</v>
      </c>
      <c r="E34" s="449">
        <v>-4400</v>
      </c>
      <c r="F34" s="449">
        <v>-1227</v>
      </c>
      <c r="G34" s="449">
        <v>-1356</v>
      </c>
      <c r="H34" s="449">
        <v>-1066</v>
      </c>
      <c r="I34" s="502">
        <v>-10546</v>
      </c>
    </row>
    <row r="35" spans="2:9" ht="20" customHeight="1">
      <c r="B35" s="544" t="s">
        <v>610</v>
      </c>
      <c r="C35" s="248">
        <v>-395</v>
      </c>
      <c r="D35" s="248">
        <v>-12</v>
      </c>
      <c r="E35" s="248">
        <v>-993</v>
      </c>
      <c r="F35" s="248">
        <v>-5561</v>
      </c>
      <c r="G35" s="248">
        <v>-423</v>
      </c>
      <c r="H35" s="248">
        <v>-141</v>
      </c>
      <c r="I35" s="246">
        <v>-7525</v>
      </c>
    </row>
    <row r="36" spans="2:9" ht="20" customHeight="1">
      <c r="B36" s="1164" t="s">
        <v>616</v>
      </c>
      <c r="C36" s="1166">
        <v>4183</v>
      </c>
      <c r="D36" s="1166">
        <v>26</v>
      </c>
      <c r="E36" s="1166">
        <v>5856</v>
      </c>
      <c r="F36" s="1166">
        <v>1641</v>
      </c>
      <c r="G36" s="1166">
        <v>-22</v>
      </c>
      <c r="H36" s="1166">
        <v>159</v>
      </c>
      <c r="I36" s="1165">
        <v>11843</v>
      </c>
    </row>
    <row r="37" spans="2:9" ht="20" customHeight="1">
      <c r="B37" s="544" t="s">
        <v>612</v>
      </c>
      <c r="C37" s="248">
        <v>-2356</v>
      </c>
      <c r="D37" s="248">
        <v>-16</v>
      </c>
      <c r="E37" s="248">
        <v>-2440</v>
      </c>
      <c r="F37" s="248">
        <v>-868</v>
      </c>
      <c r="G37" s="248">
        <v>88</v>
      </c>
      <c r="H37" s="248">
        <v>-25</v>
      </c>
      <c r="I37" s="246">
        <v>-5617</v>
      </c>
    </row>
    <row r="38" spans="2:9" ht="20" customHeight="1">
      <c r="B38" s="1164" t="s">
        <v>617</v>
      </c>
      <c r="C38" s="1166">
        <v>1827</v>
      </c>
      <c r="D38" s="1166">
        <v>10</v>
      </c>
      <c r="E38" s="1166">
        <v>3416</v>
      </c>
      <c r="F38" s="1166">
        <v>773</v>
      </c>
      <c r="G38" s="1166">
        <v>66</v>
      </c>
      <c r="H38" s="1166">
        <v>134</v>
      </c>
      <c r="I38" s="1165">
        <v>6226</v>
      </c>
    </row>
    <row r="39" spans="2:9" ht="20" customHeight="1">
      <c r="B39" s="539"/>
      <c r="C39" s="509"/>
      <c r="D39" s="509"/>
      <c r="E39" s="509"/>
      <c r="F39" s="509"/>
      <c r="G39" s="509"/>
      <c r="H39" s="509"/>
      <c r="I39" s="543"/>
    </row>
    <row r="40" spans="2:9" ht="20" customHeight="1">
      <c r="B40" s="1623" t="s">
        <v>618</v>
      </c>
      <c r="C40" s="1624"/>
      <c r="D40" s="1624"/>
      <c r="E40" s="1624"/>
      <c r="F40" s="1624"/>
      <c r="G40" s="1624"/>
      <c r="H40" s="1624"/>
      <c r="I40" s="1624"/>
    </row>
    <row r="41" spans="2:9" ht="20" customHeight="1">
      <c r="B41" s="1623" t="s">
        <v>619</v>
      </c>
      <c r="C41" s="1623"/>
      <c r="D41" s="1623"/>
      <c r="E41" s="1623"/>
      <c r="F41" s="1623"/>
      <c r="G41" s="1623"/>
      <c r="H41" s="1623"/>
      <c r="I41" s="1623"/>
    </row>
    <row r="42" spans="2:9" ht="20" customHeight="1">
      <c r="B42" s="1623" t="s">
        <v>620</v>
      </c>
      <c r="C42" s="1623"/>
      <c r="D42" s="1623"/>
      <c r="E42" s="1623"/>
      <c r="F42" s="1623"/>
      <c r="G42" s="1623"/>
      <c r="H42" s="1623"/>
      <c r="I42" s="1623"/>
    </row>
    <row r="43" spans="2:9" ht="20" customHeight="1">
      <c r="B43" s="1623" t="s">
        <v>621</v>
      </c>
      <c r="C43" s="1623"/>
      <c r="D43" s="1623"/>
      <c r="E43" s="1623"/>
      <c r="F43" s="1623"/>
      <c r="G43" s="1623"/>
      <c r="H43" s="1623"/>
      <c r="I43" s="1623"/>
    </row>
    <row r="44" spans="2:9" ht="20" customHeight="1">
      <c r="B44" s="539"/>
      <c r="C44" s="509"/>
      <c r="D44" s="509"/>
      <c r="E44" s="509"/>
      <c r="F44" s="509"/>
      <c r="G44" s="509"/>
      <c r="H44" s="509"/>
      <c r="I44" s="543"/>
    </row>
    <row r="45" spans="2:9" ht="20" customHeight="1">
      <c r="B45" s="539"/>
      <c r="C45" s="509"/>
      <c r="D45" s="509"/>
      <c r="E45" s="509"/>
      <c r="F45" s="509"/>
      <c r="G45" s="509"/>
      <c r="H45" s="509"/>
      <c r="I45" s="543"/>
    </row>
    <row r="46" spans="2:9" ht="20" customHeight="1">
      <c r="B46" s="542" t="s">
        <v>9</v>
      </c>
      <c r="C46" s="1622" t="s">
        <v>564</v>
      </c>
      <c r="D46" s="1622"/>
      <c r="E46" s="1622"/>
      <c r="F46" s="1622"/>
      <c r="G46" s="1622"/>
      <c r="H46" s="1622"/>
      <c r="I46" s="1622"/>
    </row>
    <row r="47" spans="2:9" ht="42.75" customHeight="1">
      <c r="B47" s="1233"/>
      <c r="C47" s="1272" t="s">
        <v>603</v>
      </c>
      <c r="D47" s="1233" t="s">
        <v>461</v>
      </c>
      <c r="E47" s="1272" t="s">
        <v>540</v>
      </c>
      <c r="F47" s="1272" t="s">
        <v>541</v>
      </c>
      <c r="G47" s="1272" t="s">
        <v>474</v>
      </c>
      <c r="H47" s="1233" t="s">
        <v>482</v>
      </c>
      <c r="I47" s="1233" t="s">
        <v>31</v>
      </c>
    </row>
    <row r="48" spans="2:9" ht="20" customHeight="1">
      <c r="B48" s="1275">
        <v>2019</v>
      </c>
      <c r="C48" s="1276"/>
      <c r="D48" s="1276"/>
      <c r="E48" s="1276"/>
      <c r="F48" s="1276"/>
      <c r="G48" s="1276"/>
      <c r="H48" s="1276"/>
      <c r="I48" s="1276"/>
    </row>
    <row r="49" spans="2:9" ht="20" customHeight="1">
      <c r="B49" s="501" t="s">
        <v>604</v>
      </c>
      <c r="C49" s="449">
        <v>1011</v>
      </c>
      <c r="D49" s="449" t="s">
        <v>10</v>
      </c>
      <c r="E49" s="449">
        <v>1260</v>
      </c>
      <c r="F49" s="449">
        <v>1686</v>
      </c>
      <c r="G49" s="449">
        <v>972</v>
      </c>
      <c r="H49" s="449">
        <v>2171</v>
      </c>
      <c r="I49" s="502">
        <v>7100</v>
      </c>
    </row>
    <row r="50" spans="2:9" ht="20" customHeight="1">
      <c r="B50" s="544" t="s">
        <v>605</v>
      </c>
      <c r="C50" s="248">
        <v>6383</v>
      </c>
      <c r="D50" s="248">
        <v>83</v>
      </c>
      <c r="E50" s="248">
        <v>11286</v>
      </c>
      <c r="F50" s="248">
        <v>7369</v>
      </c>
      <c r="G50" s="248">
        <v>2110</v>
      </c>
      <c r="H50" s="248">
        <v>390</v>
      </c>
      <c r="I50" s="246">
        <v>27621</v>
      </c>
    </row>
    <row r="51" spans="2:9" ht="20" customHeight="1">
      <c r="B51" s="1277" t="s">
        <v>606</v>
      </c>
      <c r="C51" s="1278">
        <v>7394</v>
      </c>
      <c r="D51" s="1278">
        <v>83</v>
      </c>
      <c r="E51" s="1278">
        <v>12546</v>
      </c>
      <c r="F51" s="1278">
        <v>9055</v>
      </c>
      <c r="G51" s="1278">
        <v>3082</v>
      </c>
      <c r="H51" s="1278">
        <v>2561</v>
      </c>
      <c r="I51" s="1279">
        <v>34721</v>
      </c>
    </row>
    <row r="52" spans="2:9" ht="20" customHeight="1">
      <c r="B52" s="501" t="s">
        <v>607</v>
      </c>
      <c r="C52" s="449">
        <v>-1521</v>
      </c>
      <c r="D52" s="449">
        <v>-12</v>
      </c>
      <c r="E52" s="449">
        <v>-1249</v>
      </c>
      <c r="F52" s="449">
        <v>-639</v>
      </c>
      <c r="G52" s="449">
        <v>-873</v>
      </c>
      <c r="H52" s="449">
        <v>-239</v>
      </c>
      <c r="I52" s="502">
        <v>-4533</v>
      </c>
    </row>
    <row r="53" spans="2:9" ht="20" customHeight="1">
      <c r="B53" s="501" t="s">
        <v>608</v>
      </c>
      <c r="C53" s="449">
        <v>-230</v>
      </c>
      <c r="D53" s="449">
        <v>-2</v>
      </c>
      <c r="E53" s="449">
        <v>-65</v>
      </c>
      <c r="F53" s="449">
        <v>-24</v>
      </c>
      <c r="G53" s="449">
        <v>-392</v>
      </c>
      <c r="H53" s="449">
        <v>-72</v>
      </c>
      <c r="I53" s="502">
        <v>-785</v>
      </c>
    </row>
    <row r="54" spans="2:9" ht="20" customHeight="1">
      <c r="B54" s="544" t="s">
        <v>609</v>
      </c>
      <c r="C54" s="248">
        <v>-2238</v>
      </c>
      <c r="D54" s="248">
        <v>-100</v>
      </c>
      <c r="E54" s="248">
        <v>-5556</v>
      </c>
      <c r="F54" s="248">
        <v>-798</v>
      </c>
      <c r="G54" s="248">
        <v>-1924</v>
      </c>
      <c r="H54" s="248">
        <v>-1019</v>
      </c>
      <c r="I54" s="246">
        <v>-11635</v>
      </c>
    </row>
    <row r="55" spans="2:9" ht="20" customHeight="1">
      <c r="B55" s="1161" t="s">
        <v>610</v>
      </c>
      <c r="C55" s="578">
        <v>-456</v>
      </c>
      <c r="D55" s="578">
        <v>-12</v>
      </c>
      <c r="E55" s="578">
        <v>-918</v>
      </c>
      <c r="F55" s="578">
        <v>-5560</v>
      </c>
      <c r="G55" s="578">
        <v>-392</v>
      </c>
      <c r="H55" s="578">
        <v>-173</v>
      </c>
      <c r="I55" s="246">
        <v>-7511</v>
      </c>
    </row>
    <row r="56" spans="2:9" ht="20" customHeight="1">
      <c r="B56" s="1277" t="s">
        <v>611</v>
      </c>
      <c r="C56" s="1278">
        <v>2949</v>
      </c>
      <c r="D56" s="1278">
        <v>-43</v>
      </c>
      <c r="E56" s="1278">
        <v>4758</v>
      </c>
      <c r="F56" s="1278">
        <v>2034</v>
      </c>
      <c r="G56" s="1278">
        <v>-499</v>
      </c>
      <c r="H56" s="1278">
        <v>1058</v>
      </c>
      <c r="I56" s="1279">
        <v>10257</v>
      </c>
    </row>
    <row r="57" spans="2:9" ht="20" customHeight="1">
      <c r="B57" s="544" t="s">
        <v>612</v>
      </c>
      <c r="C57" s="248">
        <v>-1564</v>
      </c>
      <c r="D57" s="248">
        <v>13</v>
      </c>
      <c r="E57" s="248">
        <v>-2004</v>
      </c>
      <c r="F57" s="248">
        <v>-814</v>
      </c>
      <c r="G57" s="248">
        <v>309</v>
      </c>
      <c r="H57" s="248">
        <v>-108</v>
      </c>
      <c r="I57" s="1280">
        <v>-4168</v>
      </c>
    </row>
    <row r="58" spans="2:9" ht="20" customHeight="1">
      <c r="B58" s="1277" t="s">
        <v>613</v>
      </c>
      <c r="C58" s="1278">
        <v>1385</v>
      </c>
      <c r="D58" s="1278">
        <v>-30</v>
      </c>
      <c r="E58" s="1278">
        <v>2754</v>
      </c>
      <c r="F58" s="1278">
        <v>1220</v>
      </c>
      <c r="G58" s="1278">
        <v>-190</v>
      </c>
      <c r="H58" s="1278">
        <v>950</v>
      </c>
      <c r="I58" s="1282">
        <v>6089</v>
      </c>
    </row>
    <row r="59" spans="2:9" ht="20" customHeight="1">
      <c r="B59" s="1283">
        <v>2020</v>
      </c>
      <c r="C59" s="1281"/>
      <c r="D59" s="1281"/>
      <c r="E59" s="1281"/>
      <c r="F59" s="1281"/>
      <c r="G59" s="1281"/>
      <c r="H59" s="1281"/>
      <c r="I59" s="1281"/>
    </row>
    <row r="60" spans="2:9" ht="20" customHeight="1">
      <c r="B60" s="501" t="s">
        <v>604</v>
      </c>
      <c r="C60" s="449">
        <v>700</v>
      </c>
      <c r="D60" s="449" t="s">
        <v>10</v>
      </c>
      <c r="E60" s="449">
        <v>677</v>
      </c>
      <c r="F60" s="449">
        <v>981</v>
      </c>
      <c r="G60" s="449">
        <v>708</v>
      </c>
      <c r="H60" s="449">
        <v>1713</v>
      </c>
      <c r="I60" s="502">
        <v>4779</v>
      </c>
    </row>
    <row r="61" spans="2:9" ht="20" customHeight="1">
      <c r="B61" s="544" t="s">
        <v>605</v>
      </c>
      <c r="C61" s="248">
        <v>3806</v>
      </c>
      <c r="D61" s="248">
        <v>24</v>
      </c>
      <c r="E61" s="248">
        <v>5540</v>
      </c>
      <c r="F61" s="248">
        <v>4229</v>
      </c>
      <c r="G61" s="248">
        <v>1068</v>
      </c>
      <c r="H61" s="248">
        <v>397</v>
      </c>
      <c r="I61" s="246">
        <v>15064</v>
      </c>
    </row>
    <row r="62" spans="2:9" ht="20" customHeight="1">
      <c r="B62" s="1284" t="s">
        <v>606</v>
      </c>
      <c r="C62" s="1285">
        <v>4506</v>
      </c>
      <c r="D62" s="1285">
        <v>24</v>
      </c>
      <c r="E62" s="1285">
        <v>6217</v>
      </c>
      <c r="F62" s="1285">
        <v>5210</v>
      </c>
      <c r="G62" s="1285">
        <v>1776</v>
      </c>
      <c r="H62" s="1285">
        <v>2110</v>
      </c>
      <c r="I62" s="1286">
        <v>19843</v>
      </c>
    </row>
    <row r="63" spans="2:9" ht="20" customHeight="1">
      <c r="B63" s="501" t="s">
        <v>607</v>
      </c>
      <c r="C63" s="449">
        <v>-1317</v>
      </c>
      <c r="D63" s="449">
        <v>-11</v>
      </c>
      <c r="E63" s="449">
        <v>-1097</v>
      </c>
      <c r="F63" s="449">
        <v>-624</v>
      </c>
      <c r="G63" s="449">
        <v>-774</v>
      </c>
      <c r="H63" s="449">
        <v>-241</v>
      </c>
      <c r="I63" s="502">
        <v>-4064</v>
      </c>
    </row>
    <row r="64" spans="2:9" ht="20" customHeight="1">
      <c r="B64" s="501" t="s">
        <v>608</v>
      </c>
      <c r="C64" s="449">
        <v>-157</v>
      </c>
      <c r="D64" s="449">
        <v>-1</v>
      </c>
      <c r="E64" s="449">
        <v>-159</v>
      </c>
      <c r="F64" s="449">
        <v>-53</v>
      </c>
      <c r="G64" s="449">
        <v>-305</v>
      </c>
      <c r="H64" s="449">
        <v>-56</v>
      </c>
      <c r="I64" s="502">
        <v>-731</v>
      </c>
    </row>
    <row r="65" spans="2:9" ht="20" customHeight="1">
      <c r="B65" s="544" t="s">
        <v>609</v>
      </c>
      <c r="C65" s="248">
        <v>-2456</v>
      </c>
      <c r="D65" s="248">
        <v>-51</v>
      </c>
      <c r="E65" s="248">
        <v>-4565</v>
      </c>
      <c r="F65" s="248">
        <v>-697</v>
      </c>
      <c r="G65" s="248">
        <v>-7950</v>
      </c>
      <c r="H65" s="248">
        <v>-1612</v>
      </c>
      <c r="I65" s="246">
        <v>-17331</v>
      </c>
    </row>
    <row r="66" spans="2:9" ht="20" customHeight="1">
      <c r="B66" s="1161" t="s">
        <v>610</v>
      </c>
      <c r="C66" s="578">
        <v>-358</v>
      </c>
      <c r="D66" s="578">
        <v>-8</v>
      </c>
      <c r="E66" s="578">
        <v>-614</v>
      </c>
      <c r="F66" s="578">
        <v>-2778</v>
      </c>
      <c r="G66" s="578">
        <v>-339</v>
      </c>
      <c r="H66" s="578">
        <v>-132</v>
      </c>
      <c r="I66" s="246">
        <v>-4229</v>
      </c>
    </row>
    <row r="67" spans="2:9" ht="20" customHeight="1">
      <c r="B67" s="1284" t="s">
        <v>1056</v>
      </c>
      <c r="C67" s="1285">
        <v>218</v>
      </c>
      <c r="D67" s="1285">
        <v>-47</v>
      </c>
      <c r="E67" s="1285">
        <v>-218</v>
      </c>
      <c r="F67" s="1285">
        <v>1058</v>
      </c>
      <c r="G67" s="1285">
        <v>-7592</v>
      </c>
      <c r="H67" s="1285">
        <v>69</v>
      </c>
      <c r="I67" s="1286">
        <v>-6512</v>
      </c>
    </row>
    <row r="68" spans="2:9" ht="20" customHeight="1">
      <c r="B68" s="544" t="s">
        <v>612</v>
      </c>
      <c r="C68" s="248">
        <v>-176</v>
      </c>
      <c r="D68" s="248">
        <v>2</v>
      </c>
      <c r="E68" s="248">
        <v>270</v>
      </c>
      <c r="F68" s="248">
        <v>-269</v>
      </c>
      <c r="G68" s="248">
        <v>384</v>
      </c>
      <c r="H68" s="248">
        <v>-79</v>
      </c>
      <c r="I68" s="1280">
        <v>132</v>
      </c>
    </row>
    <row r="69" spans="2:9" ht="20" customHeight="1">
      <c r="B69" s="1284" t="s">
        <v>1057</v>
      </c>
      <c r="C69" s="1285">
        <v>42</v>
      </c>
      <c r="D69" s="1285">
        <v>-45</v>
      </c>
      <c r="E69" s="1285">
        <v>52</v>
      </c>
      <c r="F69" s="1285">
        <v>789</v>
      </c>
      <c r="G69" s="1285">
        <v>-7208</v>
      </c>
      <c r="H69" s="1285">
        <v>-10</v>
      </c>
      <c r="I69" s="1287">
        <v>-6380</v>
      </c>
    </row>
    <row r="70" spans="2:9" ht="20" customHeight="1">
      <c r="B70" s="545"/>
      <c r="C70" s="546"/>
      <c r="D70" s="546"/>
      <c r="E70" s="546"/>
      <c r="F70" s="546"/>
      <c r="G70" s="546"/>
      <c r="H70" s="546"/>
      <c r="I70" s="546"/>
    </row>
    <row r="71" spans="2:9" ht="20" customHeight="1">
      <c r="B71" s="1623" t="s">
        <v>618</v>
      </c>
      <c r="C71" s="1624"/>
      <c r="D71" s="1624"/>
      <c r="E71" s="1624"/>
      <c r="F71" s="1624"/>
      <c r="G71" s="1624"/>
      <c r="H71" s="1624"/>
      <c r="I71" s="1624"/>
    </row>
    <row r="72" spans="2:9" ht="20" customHeight="1">
      <c r="B72" s="1623" t="s">
        <v>622</v>
      </c>
      <c r="C72" s="1623"/>
      <c r="D72" s="1623"/>
      <c r="E72" s="1623"/>
      <c r="F72" s="1623"/>
      <c r="G72" s="1623"/>
      <c r="H72" s="1623"/>
      <c r="I72" s="1623"/>
    </row>
    <row r="73" spans="2:9" ht="20" customHeight="1">
      <c r="B73" s="1623" t="s">
        <v>623</v>
      </c>
      <c r="C73" s="1623"/>
      <c r="D73" s="1623"/>
      <c r="E73" s="1623"/>
      <c r="F73" s="1623"/>
      <c r="G73" s="1623"/>
      <c r="H73" s="1623"/>
      <c r="I73" s="1623"/>
    </row>
    <row r="74" spans="2:9" ht="20" customHeight="1">
      <c r="B74" s="547"/>
    </row>
    <row r="75" spans="2:9" ht="20" customHeight="1">
      <c r="B75" s="548" t="s">
        <v>9</v>
      </c>
      <c r="C75" s="1625" t="s">
        <v>565</v>
      </c>
      <c r="D75" s="1625"/>
      <c r="E75" s="1625"/>
      <c r="F75" s="1625"/>
      <c r="G75" s="1625"/>
      <c r="H75" s="1625"/>
      <c r="I75" s="1625"/>
    </row>
    <row r="76" spans="2:9" ht="42.75" customHeight="1">
      <c r="B76" s="1289" t="s">
        <v>624</v>
      </c>
      <c r="C76" s="1290" t="s">
        <v>603</v>
      </c>
      <c r="D76" s="1224" t="s">
        <v>461</v>
      </c>
      <c r="E76" s="1290" t="s">
        <v>540</v>
      </c>
      <c r="F76" s="1290" t="s">
        <v>541</v>
      </c>
      <c r="G76" s="1290" t="s">
        <v>474</v>
      </c>
      <c r="H76" s="1224" t="s">
        <v>482</v>
      </c>
      <c r="I76" s="1224" t="s">
        <v>31</v>
      </c>
    </row>
    <row r="77" spans="2:9" ht="20" customHeight="1">
      <c r="B77" s="8">
        <v>2016</v>
      </c>
      <c r="C77" s="449" t="s">
        <v>10</v>
      </c>
      <c r="D77" s="449">
        <v>398</v>
      </c>
      <c r="E77" s="449" t="s">
        <v>10</v>
      </c>
      <c r="F77" s="449">
        <v>380</v>
      </c>
      <c r="G77" s="449">
        <v>102</v>
      </c>
      <c r="H77" s="449" t="s">
        <v>10</v>
      </c>
      <c r="I77" s="502">
        <v>880</v>
      </c>
    </row>
    <row r="78" spans="2:9" ht="20" customHeight="1">
      <c r="B78" s="8">
        <v>2017</v>
      </c>
      <c r="C78" s="449" t="s">
        <v>10</v>
      </c>
      <c r="D78" s="449">
        <v>483</v>
      </c>
      <c r="E78" s="449">
        <v>72</v>
      </c>
      <c r="F78" s="449">
        <v>547</v>
      </c>
      <c r="G78" s="449">
        <v>62</v>
      </c>
      <c r="H78" s="449" t="s">
        <v>10</v>
      </c>
      <c r="I78" s="502">
        <v>1164</v>
      </c>
    </row>
    <row r="79" spans="2:9" ht="20" customHeight="1">
      <c r="B79" s="8">
        <v>2018</v>
      </c>
      <c r="C79" s="449" t="s">
        <v>10</v>
      </c>
      <c r="D79" s="449">
        <v>1144</v>
      </c>
      <c r="E79" s="449">
        <v>122</v>
      </c>
      <c r="F79" s="449">
        <v>746</v>
      </c>
      <c r="G79" s="449">
        <v>41</v>
      </c>
      <c r="H79" s="449" t="s">
        <v>10</v>
      </c>
      <c r="I79" s="502">
        <v>2053</v>
      </c>
    </row>
    <row r="80" spans="2:9" ht="20" customHeight="1">
      <c r="B80" s="935">
        <v>2019</v>
      </c>
      <c r="C80" s="248" t="s">
        <v>10</v>
      </c>
      <c r="D80" s="248">
        <v>1399</v>
      </c>
      <c r="E80" s="248">
        <v>58</v>
      </c>
      <c r="F80" s="248">
        <v>641</v>
      </c>
      <c r="G80" s="248">
        <v>-27</v>
      </c>
      <c r="H80" s="248" t="s">
        <v>10</v>
      </c>
      <c r="I80" s="246">
        <v>2071</v>
      </c>
    </row>
    <row r="81" spans="2:9" ht="20" customHeight="1">
      <c r="B81" s="1291">
        <v>2020</v>
      </c>
      <c r="C81" s="1292"/>
      <c r="D81" s="1292"/>
      <c r="E81" s="1292"/>
      <c r="F81" s="1292"/>
      <c r="G81" s="1292"/>
      <c r="H81" s="1292"/>
      <c r="I81" s="1292"/>
    </row>
    <row r="82" spans="2:9" ht="20" customHeight="1">
      <c r="B82" s="501" t="s">
        <v>604</v>
      </c>
      <c r="C82" s="449" t="s">
        <v>10</v>
      </c>
      <c r="D82" s="449">
        <v>1608</v>
      </c>
      <c r="E82" s="449" t="s">
        <v>10</v>
      </c>
      <c r="F82" s="449">
        <v>1505</v>
      </c>
      <c r="G82" s="449" t="s">
        <v>10</v>
      </c>
      <c r="H82" s="449" t="s">
        <v>10</v>
      </c>
      <c r="I82" s="502">
        <v>3113</v>
      </c>
    </row>
    <row r="83" spans="2:9" ht="20" customHeight="1">
      <c r="B83" s="1194" t="s">
        <v>605</v>
      </c>
      <c r="C83" s="579" t="s">
        <v>10</v>
      </c>
      <c r="D83" s="579" t="s">
        <v>10</v>
      </c>
      <c r="E83" s="579" t="s">
        <v>10</v>
      </c>
      <c r="F83" s="579">
        <v>607</v>
      </c>
      <c r="G83" s="579" t="s">
        <v>10</v>
      </c>
      <c r="H83" s="579" t="s">
        <v>10</v>
      </c>
      <c r="I83" s="1195">
        <v>607</v>
      </c>
    </row>
    <row r="84" spans="2:9" ht="20" customHeight="1">
      <c r="B84" s="1284" t="s">
        <v>606</v>
      </c>
      <c r="C84" s="1285" t="s">
        <v>10</v>
      </c>
      <c r="D84" s="1285">
        <v>1608</v>
      </c>
      <c r="E84" s="1285" t="s">
        <v>10</v>
      </c>
      <c r="F84" s="1285">
        <v>2112</v>
      </c>
      <c r="G84" s="1285" t="s">
        <v>10</v>
      </c>
      <c r="H84" s="1285" t="s">
        <v>10</v>
      </c>
      <c r="I84" s="1293">
        <v>3720</v>
      </c>
    </row>
    <row r="85" spans="2:9" ht="20" customHeight="1">
      <c r="B85" s="501" t="s">
        <v>607</v>
      </c>
      <c r="C85" s="449" t="s">
        <v>10</v>
      </c>
      <c r="D85" s="449">
        <v>-179</v>
      </c>
      <c r="E85" s="449" t="s">
        <v>10</v>
      </c>
      <c r="F85" s="449">
        <v>-251</v>
      </c>
      <c r="G85" s="449">
        <v>-6</v>
      </c>
      <c r="H85" s="449" t="s">
        <v>10</v>
      </c>
      <c r="I85" s="502">
        <v>-436</v>
      </c>
    </row>
    <row r="86" spans="2:9" ht="20" customHeight="1">
      <c r="B86" s="501" t="s">
        <v>608</v>
      </c>
      <c r="C86" s="449" t="s">
        <v>10</v>
      </c>
      <c r="D86" s="449">
        <v>-29</v>
      </c>
      <c r="E86" s="449" t="s">
        <v>10</v>
      </c>
      <c r="F86" s="449" t="s">
        <v>10</v>
      </c>
      <c r="G86" s="449" t="s">
        <v>10</v>
      </c>
      <c r="H86" s="449" t="s">
        <v>10</v>
      </c>
      <c r="I86" s="502">
        <v>-29</v>
      </c>
    </row>
    <row r="87" spans="2:9" ht="20" customHeight="1">
      <c r="B87" s="501" t="s">
        <v>609</v>
      </c>
      <c r="C87" s="449" t="s">
        <v>10</v>
      </c>
      <c r="D87" s="449">
        <v>-222</v>
      </c>
      <c r="E87" s="449" t="s">
        <v>10</v>
      </c>
      <c r="F87" s="449">
        <v>-246</v>
      </c>
      <c r="G87" s="449">
        <v>-4</v>
      </c>
      <c r="H87" s="449" t="s">
        <v>10</v>
      </c>
      <c r="I87" s="502">
        <v>-472</v>
      </c>
    </row>
    <row r="88" spans="2:9" ht="20" customHeight="1">
      <c r="B88" s="1194" t="s">
        <v>625</v>
      </c>
      <c r="C88" s="579" t="s">
        <v>10</v>
      </c>
      <c r="D88" s="579">
        <v>-186</v>
      </c>
      <c r="E88" s="579">
        <v>-20</v>
      </c>
      <c r="F88" s="579">
        <v>-970</v>
      </c>
      <c r="G88" s="579">
        <v>10</v>
      </c>
      <c r="H88" s="579" t="s">
        <v>10</v>
      </c>
      <c r="I88" s="1195">
        <v>-1166</v>
      </c>
    </row>
    <row r="89" spans="2:9" ht="20" customHeight="1">
      <c r="B89" s="1284" t="s">
        <v>626</v>
      </c>
      <c r="C89" s="1285" t="s">
        <v>10</v>
      </c>
      <c r="D89" s="1285">
        <v>992</v>
      </c>
      <c r="E89" s="1285">
        <v>-20</v>
      </c>
      <c r="F89" s="1285">
        <v>645</v>
      </c>
      <c r="G89" s="1285" t="s">
        <v>10</v>
      </c>
      <c r="H89" s="1285" t="s">
        <v>10</v>
      </c>
      <c r="I89" s="1293">
        <v>1617</v>
      </c>
    </row>
    <row r="90" spans="2:9" ht="20" customHeight="1">
      <c r="B90" s="544" t="s">
        <v>612</v>
      </c>
      <c r="C90" s="248" t="s">
        <v>10</v>
      </c>
      <c r="D90" s="248">
        <v>-149</v>
      </c>
      <c r="E90" s="248" t="s">
        <v>10</v>
      </c>
      <c r="F90" s="248">
        <v>-241</v>
      </c>
      <c r="G90" s="248" t="s">
        <v>10</v>
      </c>
      <c r="H90" s="248" t="s">
        <v>10</v>
      </c>
      <c r="I90" s="246">
        <v>-390</v>
      </c>
    </row>
    <row r="91" spans="2:9" ht="20" customHeight="1">
      <c r="B91" s="1284" t="s">
        <v>627</v>
      </c>
      <c r="C91" s="1285" t="s">
        <v>10</v>
      </c>
      <c r="D91" s="1285">
        <v>843</v>
      </c>
      <c r="E91" s="1285">
        <v>-20</v>
      </c>
      <c r="F91" s="1285">
        <v>404</v>
      </c>
      <c r="G91" s="1285" t="s">
        <v>10</v>
      </c>
      <c r="H91" s="1285" t="s">
        <v>10</v>
      </c>
      <c r="I91" s="1293">
        <v>1227</v>
      </c>
    </row>
    <row r="93" spans="2:9" ht="20" customHeight="1">
      <c r="B93" s="1619" t="s">
        <v>628</v>
      </c>
      <c r="C93" s="1620"/>
      <c r="D93" s="1620"/>
      <c r="E93" s="1620"/>
      <c r="F93" s="1620"/>
      <c r="G93" s="1620"/>
      <c r="H93" s="1620"/>
    </row>
  </sheetData>
  <mergeCells count="12">
    <mergeCell ref="B93:H93"/>
    <mergeCell ref="B2:I2"/>
    <mergeCell ref="C4:I4"/>
    <mergeCell ref="B40:I40"/>
    <mergeCell ref="B41:I41"/>
    <mergeCell ref="B42:I42"/>
    <mergeCell ref="B43:I43"/>
    <mergeCell ref="C46:I46"/>
    <mergeCell ref="B71:I71"/>
    <mergeCell ref="B72:I72"/>
    <mergeCell ref="B73:I73"/>
    <mergeCell ref="C75:I75"/>
  </mergeCells>
  <hyperlinks>
    <hyperlink ref="A2" location="Summary!A1" display=" " xr:uid="{031D53A0-6E26-4140-9996-996ADBFE9613}"/>
  </hyperlinks>
  <pageMargins left="0.75" right="0.75" top="1" bottom="1" header="0.5" footer="0.5"/>
  <pageSetup paperSize="9" scale="45" orientation="portrait" horizontalDpi="4294967292" verticalDpi="4294967292" r:id="rId1"/>
  <headerFooter>
    <oddFooter>&amp;L&amp;1#&amp;"Calibri"&amp;10&amp;K000000TOTAL Classification: Restricted Distribution TOTAL - All rights reserved</oddFooter>
  </headerFooter>
  <rowBreaks count="1" manualBreakCount="1">
    <brk id="44"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46EB9-CF32-4DF0-9A10-0D5751A4A424}">
  <sheetPr>
    <tabColor rgb="FF285AFF"/>
    <pageSetUpPr fitToPage="1"/>
  </sheetPr>
  <dimension ref="A2:Z63"/>
  <sheetViews>
    <sheetView showGridLines="0" zoomScale="180" zoomScaleNormal="180" zoomScaleSheetLayoutView="100" zoomScalePageLayoutView="180" workbookViewId="0">
      <pane xSplit="2" topLeftCell="C1" activePane="topRight" state="frozen"/>
      <selection activeCell="B47" sqref="B47"/>
      <selection pane="topRight"/>
    </sheetView>
  </sheetViews>
  <sheetFormatPr baseColWidth="10" defaultColWidth="11" defaultRowHeight="20" customHeight="1"/>
  <cols>
    <col min="1" max="1" width="5.5" style="366" customWidth="1"/>
    <col min="2" max="2" width="47.5" style="366" customWidth="1"/>
    <col min="3" max="4" width="11.1640625" style="366" bestFit="1" customWidth="1"/>
    <col min="5" max="6" width="10.6640625" style="366" customWidth="1"/>
    <col min="7" max="12" width="11.1640625" style="366" bestFit="1" customWidth="1"/>
    <col min="13" max="13" width="10.6640625" style="366" bestFit="1" customWidth="1"/>
    <col min="14" max="17" width="11.1640625" style="366" bestFit="1" customWidth="1"/>
    <col min="18" max="18" width="5.5" style="366" customWidth="1"/>
    <col min="19" max="23" width="11.1640625" style="366" bestFit="1" customWidth="1"/>
    <col min="24" max="16384" width="11" style="366"/>
  </cols>
  <sheetData>
    <row r="2" spans="1:26" ht="20" customHeight="1">
      <c r="A2" s="21" t="s">
        <v>14</v>
      </c>
      <c r="B2" s="1574" t="s">
        <v>254</v>
      </c>
      <c r="C2" s="1574"/>
      <c r="D2" s="1574"/>
      <c r="E2" s="1574"/>
      <c r="F2" s="1574"/>
      <c r="G2" s="1574"/>
      <c r="I2" s="22"/>
      <c r="J2" s="22"/>
      <c r="K2" s="22"/>
      <c r="L2" s="22"/>
      <c r="M2" s="22"/>
      <c r="N2" s="22"/>
      <c r="O2" s="22"/>
      <c r="P2" s="22"/>
      <c r="Q2" s="22"/>
      <c r="R2" s="22"/>
      <c r="S2" s="22"/>
      <c r="T2" s="22"/>
      <c r="U2" s="22"/>
      <c r="V2" s="22"/>
      <c r="W2" s="22"/>
    </row>
    <row r="3" spans="1:26" ht="20" customHeight="1">
      <c r="B3" s="22"/>
      <c r="C3" s="22"/>
      <c r="D3" s="22"/>
    </row>
    <row r="4" spans="1:26" ht="20" customHeight="1">
      <c r="B4" s="2"/>
      <c r="C4" s="1573"/>
      <c r="D4" s="1573"/>
      <c r="E4" s="1573"/>
      <c r="F4" s="1573"/>
      <c r="G4" s="1573"/>
      <c r="H4" s="1573"/>
      <c r="I4" s="1573"/>
      <c r="J4" s="1573"/>
      <c r="K4" s="1573"/>
      <c r="L4" s="1573"/>
      <c r="M4" s="1575"/>
      <c r="N4" s="1575"/>
      <c r="O4" s="1575"/>
      <c r="P4" s="1575"/>
      <c r="Q4" s="1575"/>
      <c r="S4" s="1576"/>
      <c r="T4" s="1576"/>
      <c r="U4" s="1576"/>
      <c r="V4" s="1576"/>
      <c r="W4" s="1576"/>
    </row>
    <row r="5" spans="1:26" ht="20" customHeight="1">
      <c r="B5" s="772"/>
      <c r="C5" s="773">
        <v>2020</v>
      </c>
      <c r="D5" s="1571" t="s">
        <v>5</v>
      </c>
      <c r="E5" s="1571"/>
      <c r="F5" s="1571"/>
      <c r="G5" s="1571"/>
      <c r="H5" s="774">
        <v>2019</v>
      </c>
      <c r="I5" s="1572" t="s">
        <v>5</v>
      </c>
      <c r="J5" s="1572"/>
      <c r="K5" s="1572"/>
      <c r="L5" s="1572"/>
      <c r="M5" s="774">
        <v>2018</v>
      </c>
      <c r="N5" s="1572" t="s">
        <v>5</v>
      </c>
      <c r="O5" s="1572"/>
      <c r="P5" s="1572"/>
      <c r="Q5" s="1572"/>
      <c r="S5" s="773"/>
      <c r="T5" s="1573"/>
      <c r="U5" s="1573"/>
      <c r="V5" s="1573"/>
      <c r="W5" s="1573"/>
      <c r="X5" s="57"/>
      <c r="Y5" s="57"/>
    </row>
    <row r="6" spans="1:26" ht="20" customHeight="1">
      <c r="B6" s="955" t="s">
        <v>145</v>
      </c>
      <c r="C6" s="956" t="s">
        <v>6</v>
      </c>
      <c r="D6" s="957" t="s">
        <v>250</v>
      </c>
      <c r="E6" s="957" t="s">
        <v>251</v>
      </c>
      <c r="F6" s="957" t="s">
        <v>252</v>
      </c>
      <c r="G6" s="957" t="s">
        <v>253</v>
      </c>
      <c r="H6" s="956" t="s">
        <v>6</v>
      </c>
      <c r="I6" s="957" t="s">
        <v>250</v>
      </c>
      <c r="J6" s="957" t="s">
        <v>251</v>
      </c>
      <c r="K6" s="957" t="s">
        <v>252</v>
      </c>
      <c r="L6" s="957" t="s">
        <v>253</v>
      </c>
      <c r="M6" s="956" t="s">
        <v>6</v>
      </c>
      <c r="N6" s="957" t="s">
        <v>250</v>
      </c>
      <c r="O6" s="957" t="s">
        <v>251</v>
      </c>
      <c r="P6" s="957" t="s">
        <v>252</v>
      </c>
      <c r="Q6" s="957" t="s">
        <v>253</v>
      </c>
      <c r="S6" s="775"/>
      <c r="T6" s="775"/>
      <c r="U6" s="775"/>
      <c r="V6" s="775"/>
      <c r="W6" s="775"/>
      <c r="X6" s="57"/>
      <c r="Y6" s="57"/>
    </row>
    <row r="7" spans="1:26" ht="20" customHeight="1">
      <c r="B7" s="776" t="s">
        <v>2</v>
      </c>
      <c r="C7" s="58">
        <v>4059</v>
      </c>
      <c r="D7" s="59">
        <v>1781</v>
      </c>
      <c r="E7" s="60">
        <v>126</v>
      </c>
      <c r="F7" s="60">
        <v>848</v>
      </c>
      <c r="G7" s="58">
        <v>1304</v>
      </c>
      <c r="H7" s="777">
        <v>11828</v>
      </c>
      <c r="I7" s="778">
        <v>2759</v>
      </c>
      <c r="J7" s="778">
        <v>2887</v>
      </c>
      <c r="K7" s="778">
        <v>3017</v>
      </c>
      <c r="L7" s="777">
        <v>3165</v>
      </c>
      <c r="M7" s="777">
        <v>13559</v>
      </c>
      <c r="N7" s="778">
        <v>2884</v>
      </c>
      <c r="O7" s="778">
        <v>3553</v>
      </c>
      <c r="P7" s="778">
        <v>3958</v>
      </c>
      <c r="Q7" s="777">
        <v>3164</v>
      </c>
      <c r="S7" s="61"/>
      <c r="T7" s="61"/>
      <c r="U7" s="61"/>
      <c r="V7" s="61"/>
      <c r="W7" s="61"/>
      <c r="X7" s="57"/>
      <c r="Y7" s="57"/>
    </row>
    <row r="8" spans="1:26" ht="20" customHeight="1">
      <c r="B8" s="62" t="s">
        <v>224</v>
      </c>
      <c r="C8" s="779">
        <v>1.43</v>
      </c>
      <c r="D8" s="780">
        <v>0.66</v>
      </c>
      <c r="E8" s="781">
        <v>0.02</v>
      </c>
      <c r="F8" s="781">
        <v>0.28999999999999998</v>
      </c>
      <c r="G8" s="779">
        <v>0.46</v>
      </c>
      <c r="H8" s="63">
        <v>4.38</v>
      </c>
      <c r="I8" s="64">
        <v>1.02</v>
      </c>
      <c r="J8" s="64">
        <v>1.05</v>
      </c>
      <c r="K8" s="64">
        <v>1.1299999999999999</v>
      </c>
      <c r="L8" s="63">
        <v>1.19</v>
      </c>
      <c r="M8" s="63">
        <v>5.05</v>
      </c>
      <c r="N8" s="64">
        <v>1.0900000000000001</v>
      </c>
      <c r="O8" s="64">
        <v>1.31</v>
      </c>
      <c r="P8" s="64">
        <v>1.47</v>
      </c>
      <c r="Q8" s="63">
        <v>1.17</v>
      </c>
      <c r="S8" s="782"/>
      <c r="T8" s="782"/>
      <c r="U8" s="782"/>
      <c r="V8" s="782"/>
      <c r="W8" s="782"/>
      <c r="X8" s="57"/>
      <c r="Y8" s="57"/>
    </row>
    <row r="9" spans="1:26" ht="20" customHeight="1">
      <c r="B9" s="783" t="s">
        <v>1</v>
      </c>
      <c r="C9" s="65">
        <v>-7242</v>
      </c>
      <c r="D9" s="66">
        <v>34</v>
      </c>
      <c r="E9" s="67">
        <v>-8369</v>
      </c>
      <c r="F9" s="67">
        <v>202</v>
      </c>
      <c r="G9" s="65">
        <v>891</v>
      </c>
      <c r="H9" s="784">
        <v>11267</v>
      </c>
      <c r="I9" s="785">
        <v>3111</v>
      </c>
      <c r="J9" s="785">
        <v>2756</v>
      </c>
      <c r="K9" s="785">
        <v>2800</v>
      </c>
      <c r="L9" s="784">
        <v>2600</v>
      </c>
      <c r="M9" s="784">
        <v>11446</v>
      </c>
      <c r="N9" s="785">
        <v>2636</v>
      </c>
      <c r="O9" s="785">
        <v>3721</v>
      </c>
      <c r="P9" s="785">
        <v>3957</v>
      </c>
      <c r="Q9" s="784">
        <v>1132</v>
      </c>
      <c r="S9" s="61"/>
      <c r="T9" s="61"/>
      <c r="U9" s="61"/>
      <c r="V9" s="61"/>
      <c r="W9" s="61"/>
      <c r="X9" s="68"/>
      <c r="Y9" s="68"/>
    </row>
    <row r="10" spans="1:26" ht="20" customHeight="1">
      <c r="B10" s="62" t="s">
        <v>138</v>
      </c>
      <c r="C10" s="786">
        <v>2653124025</v>
      </c>
      <c r="D10" s="787">
        <v>2601881075</v>
      </c>
      <c r="E10" s="788">
        <v>2615060337</v>
      </c>
      <c r="F10" s="788">
        <v>2653124025</v>
      </c>
      <c r="G10" s="786">
        <v>2653124025</v>
      </c>
      <c r="H10" s="69">
        <v>2601881075</v>
      </c>
      <c r="I10" s="70">
        <v>2641874274</v>
      </c>
      <c r="J10" s="70">
        <v>2666883760</v>
      </c>
      <c r="K10" s="70">
        <v>2666990510</v>
      </c>
      <c r="L10" s="69">
        <v>2601881075</v>
      </c>
      <c r="M10" s="69">
        <v>2640602007</v>
      </c>
      <c r="N10" s="70">
        <v>2633820167</v>
      </c>
      <c r="O10" s="70">
        <v>2665877332</v>
      </c>
      <c r="P10" s="70">
        <v>2666383509</v>
      </c>
      <c r="Q10" s="69">
        <v>2640602007</v>
      </c>
      <c r="S10" s="248"/>
      <c r="T10" s="248"/>
      <c r="U10" s="248"/>
      <c r="V10" s="248"/>
      <c r="W10" s="248"/>
      <c r="X10" s="57"/>
      <c r="Y10" s="57"/>
    </row>
    <row r="11" spans="1:26" ht="20" customHeight="1">
      <c r="B11" s="62" t="s">
        <v>312</v>
      </c>
      <c r="C11" s="786">
        <v>2602026749</v>
      </c>
      <c r="D11" s="787">
        <v>2600575965</v>
      </c>
      <c r="E11" s="788">
        <v>2577573424</v>
      </c>
      <c r="F11" s="788">
        <v>2636710836</v>
      </c>
      <c r="G11" s="786">
        <v>2645292533</v>
      </c>
      <c r="H11" s="69">
        <v>2618007888</v>
      </c>
      <c r="I11" s="70">
        <v>2620344617</v>
      </c>
      <c r="J11" s="70">
        <v>2625380839</v>
      </c>
      <c r="K11" s="70">
        <v>2613558611</v>
      </c>
      <c r="L11" s="69">
        <v>2607260234</v>
      </c>
      <c r="M11" s="69">
        <v>2623716444</v>
      </c>
      <c r="N11" s="70">
        <v>2568034720</v>
      </c>
      <c r="O11" s="70">
        <v>2646317904</v>
      </c>
      <c r="P11" s="70">
        <v>2636751321</v>
      </c>
      <c r="Q11" s="69">
        <v>2637489286</v>
      </c>
      <c r="S11" s="248"/>
      <c r="T11" s="248"/>
      <c r="U11" s="248"/>
      <c r="V11" s="248"/>
      <c r="W11" s="248"/>
      <c r="X11" s="57"/>
      <c r="Y11" s="57"/>
    </row>
    <row r="12" spans="1:26" ht="20" customHeight="1">
      <c r="B12" s="62" t="s">
        <v>12</v>
      </c>
      <c r="C12" s="789">
        <v>13236044</v>
      </c>
      <c r="D12" s="790">
        <v>13236044</v>
      </c>
      <c r="E12" s="791" t="s">
        <v>10</v>
      </c>
      <c r="F12" s="791" t="s">
        <v>10</v>
      </c>
      <c r="G12" s="789" t="s">
        <v>10</v>
      </c>
      <c r="H12" s="71">
        <v>52389336</v>
      </c>
      <c r="I12" s="72">
        <v>8675188</v>
      </c>
      <c r="J12" s="72">
        <v>23656258</v>
      </c>
      <c r="K12" s="72">
        <v>8539761</v>
      </c>
      <c r="L12" s="71">
        <v>11518129</v>
      </c>
      <c r="M12" s="71">
        <v>72766481</v>
      </c>
      <c r="N12" s="72">
        <v>12471369</v>
      </c>
      <c r="O12" s="72">
        <v>20585145</v>
      </c>
      <c r="P12" s="72">
        <v>11990658</v>
      </c>
      <c r="Q12" s="71">
        <v>27719309</v>
      </c>
      <c r="S12" s="792"/>
      <c r="T12" s="792"/>
      <c r="U12" s="792"/>
      <c r="V12" s="792"/>
      <c r="W12" s="792"/>
      <c r="X12" s="57"/>
      <c r="Y12" s="57"/>
      <c r="Z12" s="57"/>
    </row>
    <row r="13" spans="1:26" s="28" customFormat="1" ht="20" customHeight="1">
      <c r="B13" s="73" t="s">
        <v>13</v>
      </c>
      <c r="C13" s="793">
        <v>0.61099999999999999</v>
      </c>
      <c r="D13" s="794">
        <v>0.61099999999999999</v>
      </c>
      <c r="E13" s="795" t="s">
        <v>10</v>
      </c>
      <c r="F13" s="795" t="s">
        <v>10</v>
      </c>
      <c r="G13" s="793" t="s">
        <v>10</v>
      </c>
      <c r="H13" s="74">
        <v>2.8000000000000003</v>
      </c>
      <c r="I13" s="76">
        <v>0.5</v>
      </c>
      <c r="J13" s="76">
        <v>1.3</v>
      </c>
      <c r="K13" s="76">
        <v>0.4</v>
      </c>
      <c r="L13" s="74">
        <v>0.6</v>
      </c>
      <c r="M13" s="74">
        <v>4.3280000000000003</v>
      </c>
      <c r="N13" s="75">
        <v>0.7</v>
      </c>
      <c r="O13" s="75">
        <v>1.3</v>
      </c>
      <c r="P13" s="76">
        <v>0.73599999999999999</v>
      </c>
      <c r="Q13" s="77">
        <v>1.6</v>
      </c>
      <c r="R13" s="366"/>
      <c r="S13" s="782"/>
      <c r="T13" s="796"/>
      <c r="U13" s="796"/>
      <c r="V13" s="782"/>
      <c r="W13" s="796"/>
      <c r="X13" s="57"/>
      <c r="Y13" s="57"/>
      <c r="Z13" s="57"/>
    </row>
    <row r="14" spans="1:26" ht="20" customHeight="1">
      <c r="B14" s="57"/>
      <c r="C14" s="57"/>
      <c r="D14" s="57"/>
      <c r="E14" s="57"/>
      <c r="F14" s="57"/>
      <c r="G14" s="57"/>
      <c r="H14" s="57"/>
      <c r="I14" s="57"/>
      <c r="J14" s="57"/>
      <c r="K14" s="57"/>
      <c r="L14" s="57"/>
      <c r="M14" s="57"/>
      <c r="N14" s="57"/>
      <c r="O14" s="57"/>
      <c r="P14" s="57"/>
      <c r="Q14" s="57"/>
      <c r="S14" s="57"/>
      <c r="T14" s="57"/>
      <c r="U14" s="57"/>
      <c r="V14" s="57"/>
      <c r="W14" s="57"/>
      <c r="X14" s="57"/>
    </row>
    <row r="15" spans="1:26" ht="20" customHeight="1">
      <c r="B15" s="2"/>
      <c r="C15" s="1576"/>
      <c r="D15" s="1576"/>
      <c r="E15" s="1576"/>
      <c r="F15" s="1576"/>
      <c r="G15" s="1576"/>
      <c r="H15" s="1576"/>
      <c r="I15" s="1576"/>
      <c r="J15" s="1576"/>
      <c r="K15" s="1576"/>
      <c r="L15" s="1576"/>
      <c r="M15" s="1576"/>
      <c r="N15" s="1576"/>
      <c r="O15" s="1576"/>
      <c r="P15" s="1576"/>
      <c r="Q15" s="1576"/>
      <c r="S15" s="1576"/>
      <c r="T15" s="1576"/>
      <c r="U15" s="1576"/>
      <c r="V15" s="1576"/>
      <c r="W15" s="1576"/>
      <c r="X15" s="57"/>
    </row>
    <row r="16" spans="1:26" ht="20" customHeight="1">
      <c r="C16" s="774">
        <v>2017</v>
      </c>
      <c r="D16" s="1571" t="s">
        <v>5</v>
      </c>
      <c r="E16" s="1571"/>
      <c r="F16" s="1571"/>
      <c r="G16" s="1571"/>
      <c r="H16" s="774">
        <v>2016</v>
      </c>
      <c r="I16" s="1571" t="s">
        <v>5</v>
      </c>
      <c r="J16" s="1571"/>
      <c r="K16" s="1571"/>
      <c r="L16" s="1571"/>
      <c r="M16" s="773"/>
      <c r="N16" s="1573"/>
      <c r="O16" s="1573"/>
      <c r="P16" s="1573"/>
      <c r="Q16" s="1573"/>
      <c r="S16" s="797"/>
      <c r="T16" s="1577"/>
      <c r="U16" s="1577"/>
      <c r="V16" s="1577"/>
      <c r="W16" s="1577"/>
    </row>
    <row r="17" spans="2:23" ht="20" customHeight="1">
      <c r="B17" s="955" t="s">
        <v>145</v>
      </c>
      <c r="C17" s="956" t="s">
        <v>6</v>
      </c>
      <c r="D17" s="957" t="s">
        <v>250</v>
      </c>
      <c r="E17" s="957" t="s">
        <v>251</v>
      </c>
      <c r="F17" s="957" t="s">
        <v>252</v>
      </c>
      <c r="G17" s="957" t="s">
        <v>253</v>
      </c>
      <c r="H17" s="956" t="s">
        <v>6</v>
      </c>
      <c r="I17" s="957" t="s">
        <v>250</v>
      </c>
      <c r="J17" s="957" t="s">
        <v>251</v>
      </c>
      <c r="K17" s="957" t="s">
        <v>252</v>
      </c>
      <c r="L17" s="957" t="s">
        <v>253</v>
      </c>
      <c r="M17" s="775"/>
      <c r="N17" s="775"/>
      <c r="O17" s="775"/>
      <c r="P17" s="775"/>
      <c r="Q17" s="775"/>
      <c r="S17" s="798"/>
      <c r="T17" s="798"/>
      <c r="U17" s="798"/>
      <c r="V17" s="798"/>
      <c r="W17" s="798"/>
    </row>
    <row r="18" spans="2:23" ht="20" customHeight="1">
      <c r="B18" s="776" t="s">
        <v>2</v>
      </c>
      <c r="C18" s="777">
        <v>10578</v>
      </c>
      <c r="D18" s="777">
        <v>2558</v>
      </c>
      <c r="E18" s="777">
        <v>2474</v>
      </c>
      <c r="F18" s="777">
        <v>2674</v>
      </c>
      <c r="G18" s="777">
        <v>2872</v>
      </c>
      <c r="H18" s="777">
        <v>8287</v>
      </c>
      <c r="I18" s="778">
        <v>1636</v>
      </c>
      <c r="J18" s="778">
        <v>2174</v>
      </c>
      <c r="K18" s="778">
        <v>2070</v>
      </c>
      <c r="L18" s="777">
        <v>2407</v>
      </c>
      <c r="M18" s="61"/>
      <c r="N18" s="61"/>
      <c r="O18" s="61"/>
      <c r="P18" s="61"/>
      <c r="Q18" s="61"/>
      <c r="S18" s="78"/>
      <c r="T18" s="78"/>
      <c r="U18" s="78"/>
      <c r="V18" s="78"/>
      <c r="W18" s="78"/>
    </row>
    <row r="19" spans="2:23" ht="20" customHeight="1">
      <c r="B19" s="62" t="s">
        <v>159</v>
      </c>
      <c r="C19" s="79">
        <v>4.12</v>
      </c>
      <c r="D19" s="79">
        <v>1.01</v>
      </c>
      <c r="E19" s="79">
        <v>0.97</v>
      </c>
      <c r="F19" s="79">
        <v>1.04</v>
      </c>
      <c r="G19" s="79">
        <v>1.1000000000000001</v>
      </c>
      <c r="H19" s="79">
        <v>3.38</v>
      </c>
      <c r="I19" s="80">
        <v>0.68</v>
      </c>
      <c r="J19" s="80">
        <v>0.9</v>
      </c>
      <c r="K19" s="80">
        <v>0.84</v>
      </c>
      <c r="L19" s="79">
        <v>0.96</v>
      </c>
      <c r="M19" s="799"/>
      <c r="N19" s="799"/>
      <c r="O19" s="799"/>
      <c r="P19" s="799"/>
      <c r="Q19" s="799"/>
      <c r="S19" s="81"/>
      <c r="T19" s="81"/>
      <c r="U19" s="81"/>
      <c r="V19" s="81"/>
      <c r="W19" s="81"/>
    </row>
    <row r="20" spans="2:23" ht="20" customHeight="1">
      <c r="B20" s="783" t="s">
        <v>1</v>
      </c>
      <c r="C20" s="784">
        <v>8631</v>
      </c>
      <c r="D20" s="784">
        <v>2849</v>
      </c>
      <c r="E20" s="784">
        <v>2037</v>
      </c>
      <c r="F20" s="784">
        <v>2724</v>
      </c>
      <c r="G20" s="784">
        <v>1021</v>
      </c>
      <c r="H20" s="784">
        <v>6196</v>
      </c>
      <c r="I20" s="785">
        <v>1606</v>
      </c>
      <c r="J20" s="785">
        <v>2088</v>
      </c>
      <c r="K20" s="785">
        <v>1954</v>
      </c>
      <c r="L20" s="784">
        <v>548</v>
      </c>
      <c r="M20" s="61"/>
      <c r="N20" s="61"/>
      <c r="O20" s="61"/>
      <c r="P20" s="61"/>
      <c r="Q20" s="61"/>
      <c r="S20" s="78"/>
      <c r="T20" s="78"/>
      <c r="U20" s="78"/>
      <c r="V20" s="78"/>
      <c r="W20" s="78"/>
    </row>
    <row r="21" spans="2:23" ht="20" customHeight="1">
      <c r="B21" s="62" t="s">
        <v>138</v>
      </c>
      <c r="C21" s="69">
        <v>2528989616</v>
      </c>
      <c r="D21" s="69">
        <v>2453937714</v>
      </c>
      <c r="E21" s="69">
        <v>2501535888</v>
      </c>
      <c r="F21" s="69">
        <v>2502754234</v>
      </c>
      <c r="G21" s="69">
        <v>2528989616</v>
      </c>
      <c r="H21" s="69">
        <v>2430365862</v>
      </c>
      <c r="I21" s="70">
        <v>2454029976</v>
      </c>
      <c r="J21" s="70">
        <v>2503262274</v>
      </c>
      <c r="K21" s="70">
        <v>2504029528</v>
      </c>
      <c r="L21" s="69">
        <v>2430365862</v>
      </c>
      <c r="M21" s="248"/>
      <c r="N21" s="248"/>
      <c r="O21" s="248"/>
      <c r="P21" s="248"/>
      <c r="Q21" s="248"/>
      <c r="S21" s="82"/>
      <c r="T21" s="82"/>
      <c r="U21" s="82"/>
      <c r="V21" s="82"/>
      <c r="W21" s="82"/>
    </row>
    <row r="22" spans="2:23" ht="20" customHeight="1">
      <c r="B22" s="62" t="s">
        <v>11</v>
      </c>
      <c r="C22" s="69">
        <v>2494756413</v>
      </c>
      <c r="D22" s="69">
        <v>2457491053</v>
      </c>
      <c r="E22" s="69">
        <v>2484608123</v>
      </c>
      <c r="F22" s="69">
        <v>2504878256</v>
      </c>
      <c r="G22" s="69">
        <v>2535959002</v>
      </c>
      <c r="H22" s="69">
        <v>2389713936</v>
      </c>
      <c r="I22" s="70">
        <v>2350462067</v>
      </c>
      <c r="J22" s="70">
        <v>2378565375</v>
      </c>
      <c r="K22" s="70">
        <v>2403550668</v>
      </c>
      <c r="L22" s="69">
        <v>2433165882</v>
      </c>
      <c r="M22" s="248"/>
      <c r="N22" s="248"/>
      <c r="O22" s="248"/>
      <c r="P22" s="248"/>
      <c r="Q22" s="248"/>
      <c r="S22" s="82"/>
      <c r="T22" s="82"/>
      <c r="U22" s="82"/>
      <c r="V22" s="82"/>
      <c r="W22" s="82"/>
    </row>
    <row r="23" spans="2:23" ht="20" customHeight="1">
      <c r="B23" s="62" t="s">
        <v>12</v>
      </c>
      <c r="C23" s="71" t="s">
        <v>10</v>
      </c>
      <c r="D23" s="71" t="s">
        <v>10</v>
      </c>
      <c r="E23" s="71" t="s">
        <v>10</v>
      </c>
      <c r="F23" s="71" t="s">
        <v>10</v>
      </c>
      <c r="G23" s="71" t="s">
        <v>10</v>
      </c>
      <c r="H23" s="71" t="s">
        <v>10</v>
      </c>
      <c r="I23" s="72" t="s">
        <v>10</v>
      </c>
      <c r="J23" s="72" t="s">
        <v>10</v>
      </c>
      <c r="K23" s="72" t="s">
        <v>10</v>
      </c>
      <c r="L23" s="71" t="s">
        <v>10</v>
      </c>
      <c r="M23" s="792"/>
      <c r="N23" s="792"/>
      <c r="O23" s="792"/>
      <c r="P23" s="792"/>
      <c r="Q23" s="792"/>
      <c r="S23" s="83"/>
      <c r="T23" s="83"/>
      <c r="U23" s="83"/>
      <c r="V23" s="83"/>
      <c r="W23" s="83"/>
    </row>
    <row r="24" spans="2:23" ht="20" customHeight="1">
      <c r="B24" s="958" t="s">
        <v>13</v>
      </c>
      <c r="C24" s="959" t="s">
        <v>10</v>
      </c>
      <c r="D24" s="960" t="s">
        <v>10</v>
      </c>
      <c r="E24" s="960" t="s">
        <v>10</v>
      </c>
      <c r="F24" s="959" t="s">
        <v>10</v>
      </c>
      <c r="G24" s="960" t="s">
        <v>10</v>
      </c>
      <c r="H24" s="959" t="s">
        <v>10</v>
      </c>
      <c r="I24" s="961" t="s">
        <v>10</v>
      </c>
      <c r="J24" s="961" t="s">
        <v>10</v>
      </c>
      <c r="K24" s="962" t="s">
        <v>10</v>
      </c>
      <c r="L24" s="960" t="s">
        <v>10</v>
      </c>
      <c r="M24" s="800"/>
      <c r="N24" s="796"/>
      <c r="O24" s="796"/>
      <c r="P24" s="800"/>
      <c r="Q24" s="796"/>
      <c r="S24" s="84"/>
      <c r="T24" s="85"/>
      <c r="U24" s="85"/>
      <c r="V24" s="85"/>
      <c r="W24" s="84"/>
    </row>
    <row r="25" spans="2:23" ht="20" customHeight="1">
      <c r="B25" s="18"/>
      <c r="C25" s="57"/>
      <c r="D25" s="57"/>
      <c r="E25" s="57"/>
      <c r="F25" s="57"/>
      <c r="G25" s="57"/>
      <c r="H25" s="57"/>
      <c r="I25" s="57"/>
      <c r="J25" s="57"/>
      <c r="K25" s="57"/>
      <c r="L25" s="57"/>
      <c r="M25" s="801"/>
      <c r="N25" s="801"/>
      <c r="O25" s="801"/>
      <c r="P25" s="801"/>
      <c r="Q25" s="801"/>
    </row>
    <row r="26" spans="2:23" ht="20" customHeight="1">
      <c r="B26" s="1578" t="s">
        <v>203</v>
      </c>
      <c r="C26" s="1579"/>
      <c r="D26" s="1579"/>
      <c r="E26" s="1579"/>
      <c r="F26" s="1579"/>
      <c r="G26" s="1579"/>
      <c r="H26" s="1579"/>
      <c r="I26" s="1579"/>
      <c r="J26" s="1579"/>
      <c r="K26" s="1579"/>
      <c r="L26" s="1579"/>
      <c r="M26" s="1579"/>
      <c r="N26" s="1579"/>
      <c r="O26" s="1579"/>
      <c r="P26" s="1579"/>
      <c r="Q26" s="1579"/>
    </row>
    <row r="27" spans="2:23" ht="20" customHeight="1">
      <c r="B27" s="1578" t="s">
        <v>1168</v>
      </c>
      <c r="C27" s="1578"/>
      <c r="D27" s="1578"/>
      <c r="E27" s="1578"/>
      <c r="F27" s="1578"/>
      <c r="G27" s="1578"/>
      <c r="H27" s="1578"/>
      <c r="I27" s="1578"/>
      <c r="J27" s="1578"/>
      <c r="K27" s="1578"/>
      <c r="L27" s="1578"/>
      <c r="M27" s="1578"/>
      <c r="N27" s="1578"/>
      <c r="O27" s="1578"/>
      <c r="P27" s="1578"/>
      <c r="Q27" s="1578"/>
    </row>
    <row r="28" spans="2:23" ht="20" customHeight="1">
      <c r="B28" s="362"/>
      <c r="C28" s="362"/>
    </row>
    <row r="29" spans="2:23" ht="20" customHeight="1">
      <c r="B29" s="57"/>
      <c r="C29" s="57"/>
    </row>
    <row r="31" spans="2:23" ht="20" customHeight="1">
      <c r="B31" s="57"/>
      <c r="C31" s="57"/>
    </row>
    <row r="32" spans="2:23" ht="20" customHeight="1">
      <c r="B32" s="57"/>
      <c r="C32" s="57"/>
    </row>
    <row r="33" spans="2:24" ht="20" customHeight="1">
      <c r="B33" s="57"/>
      <c r="C33" s="57"/>
    </row>
    <row r="34" spans="2:24" ht="20" customHeight="1">
      <c r="B34" s="57"/>
      <c r="C34" s="57"/>
    </row>
    <row r="35" spans="2:24" ht="20" customHeight="1">
      <c r="B35" s="57"/>
      <c r="C35" s="57"/>
    </row>
    <row r="36" spans="2:24" ht="20" customHeight="1">
      <c r="B36" s="57"/>
      <c r="C36" s="57"/>
      <c r="D36" s="57"/>
      <c r="E36" s="57"/>
      <c r="F36" s="57"/>
      <c r="G36" s="57"/>
      <c r="H36" s="57"/>
      <c r="I36" s="57"/>
      <c r="J36" s="57"/>
      <c r="K36" s="57"/>
      <c r="L36" s="57"/>
      <c r="M36" s="57"/>
      <c r="N36" s="57"/>
      <c r="O36" s="57"/>
      <c r="P36" s="57"/>
      <c r="Q36" s="57"/>
      <c r="R36" s="57"/>
      <c r="S36" s="57"/>
      <c r="T36" s="57"/>
      <c r="U36" s="57"/>
      <c r="V36" s="57"/>
      <c r="W36" s="57"/>
      <c r="X36" s="57"/>
    </row>
    <row r="37" spans="2:24" ht="20" customHeight="1">
      <c r="B37" s="57"/>
      <c r="C37" s="57"/>
      <c r="D37" s="57"/>
      <c r="E37" s="57"/>
      <c r="F37" s="57"/>
      <c r="G37" s="57"/>
      <c r="H37" s="57"/>
      <c r="I37" s="57"/>
      <c r="J37" s="57"/>
      <c r="K37" s="57"/>
      <c r="L37" s="57"/>
      <c r="M37" s="57"/>
      <c r="N37" s="57"/>
      <c r="O37" s="57"/>
      <c r="P37" s="57"/>
      <c r="Q37" s="57"/>
      <c r="R37" s="57"/>
      <c r="S37" s="57"/>
      <c r="T37" s="57"/>
      <c r="U37" s="57"/>
      <c r="V37" s="57"/>
      <c r="W37" s="57"/>
      <c r="X37" s="57"/>
    </row>
    <row r="38" spans="2:24" ht="20" customHeight="1">
      <c r="B38" s="57"/>
      <c r="C38" s="57"/>
      <c r="D38" s="57"/>
      <c r="E38" s="57"/>
      <c r="F38" s="57"/>
      <c r="G38" s="57"/>
      <c r="H38" s="57"/>
      <c r="I38" s="57"/>
      <c r="J38" s="57"/>
      <c r="K38" s="57"/>
      <c r="L38" s="57"/>
      <c r="M38" s="57"/>
      <c r="N38" s="57"/>
      <c r="O38" s="57"/>
      <c r="P38" s="57"/>
      <c r="Q38" s="57"/>
      <c r="R38" s="57"/>
      <c r="S38" s="57"/>
      <c r="T38" s="57"/>
      <c r="U38" s="57"/>
      <c r="V38" s="57"/>
      <c r="W38" s="57"/>
      <c r="X38" s="57"/>
    </row>
    <row r="39" spans="2:24" ht="20" customHeight="1">
      <c r="B39" s="57"/>
      <c r="C39" s="57"/>
      <c r="D39" s="57"/>
      <c r="E39" s="57"/>
      <c r="F39" s="57"/>
      <c r="G39" s="57"/>
      <c r="H39" s="57"/>
      <c r="I39" s="57"/>
      <c r="J39" s="57"/>
      <c r="K39" s="57"/>
      <c r="L39" s="57"/>
      <c r="M39" s="57"/>
      <c r="N39" s="57"/>
      <c r="O39" s="57"/>
      <c r="P39" s="57"/>
      <c r="Q39" s="57"/>
      <c r="R39" s="57"/>
      <c r="S39" s="57"/>
      <c r="T39" s="57"/>
      <c r="U39" s="57"/>
      <c r="V39" s="57"/>
      <c r="W39" s="57"/>
      <c r="X39" s="57"/>
    </row>
    <row r="40" spans="2:24" ht="20" customHeight="1">
      <c r="B40" s="57"/>
      <c r="C40" s="57"/>
      <c r="D40" s="57"/>
      <c r="E40" s="57"/>
      <c r="F40" s="57"/>
      <c r="G40" s="57"/>
      <c r="H40" s="57"/>
      <c r="I40" s="57"/>
      <c r="J40" s="57"/>
      <c r="K40" s="57"/>
      <c r="L40" s="57"/>
      <c r="M40" s="57"/>
      <c r="N40" s="57"/>
      <c r="O40" s="57"/>
      <c r="P40" s="57"/>
      <c r="Q40" s="57"/>
      <c r="R40" s="57"/>
      <c r="S40" s="57"/>
      <c r="T40" s="57"/>
      <c r="U40" s="57"/>
      <c r="V40" s="57"/>
      <c r="W40" s="57"/>
      <c r="X40" s="57"/>
    </row>
    <row r="41" spans="2:24" ht="20" customHeight="1">
      <c r="B41" s="57"/>
      <c r="C41" s="57"/>
      <c r="D41" s="57"/>
      <c r="E41" s="57"/>
      <c r="F41" s="57"/>
      <c r="G41" s="57"/>
      <c r="H41" s="57"/>
      <c r="I41" s="57"/>
      <c r="J41" s="57"/>
      <c r="K41" s="57"/>
      <c r="L41" s="57"/>
      <c r="M41" s="57"/>
      <c r="N41" s="57"/>
      <c r="O41" s="57"/>
      <c r="P41" s="57"/>
      <c r="Q41" s="57"/>
      <c r="R41" s="57"/>
      <c r="S41" s="57"/>
      <c r="T41" s="57"/>
      <c r="U41" s="57"/>
      <c r="V41" s="57"/>
      <c r="W41" s="57"/>
      <c r="X41" s="57"/>
    </row>
    <row r="42" spans="2:24" ht="20" customHeight="1">
      <c r="B42" s="57"/>
      <c r="C42" s="57"/>
      <c r="D42" s="57"/>
      <c r="E42" s="57"/>
      <c r="F42" s="57"/>
      <c r="G42" s="57"/>
      <c r="H42" s="57"/>
      <c r="I42" s="57"/>
      <c r="J42" s="57"/>
      <c r="K42" s="57"/>
      <c r="L42" s="57"/>
      <c r="M42" s="57"/>
      <c r="N42" s="57"/>
      <c r="O42" s="57"/>
      <c r="P42" s="57"/>
      <c r="Q42" s="57"/>
      <c r="R42" s="57"/>
      <c r="S42" s="57"/>
      <c r="T42" s="57"/>
      <c r="U42" s="57"/>
      <c r="V42" s="57"/>
      <c r="W42" s="57"/>
      <c r="X42" s="57"/>
    </row>
    <row r="43" spans="2:24" ht="20" customHeight="1">
      <c r="B43" s="57"/>
      <c r="C43" s="57"/>
      <c r="D43" s="57"/>
      <c r="E43" s="57"/>
      <c r="F43" s="57"/>
      <c r="G43" s="57"/>
      <c r="H43" s="57"/>
      <c r="I43" s="57"/>
      <c r="J43" s="57"/>
      <c r="K43" s="57"/>
      <c r="L43" s="57"/>
      <c r="M43" s="57"/>
      <c r="N43" s="57"/>
      <c r="O43" s="57"/>
      <c r="P43" s="57"/>
      <c r="Q43" s="57"/>
      <c r="R43" s="57"/>
      <c r="S43" s="57"/>
      <c r="T43" s="57"/>
      <c r="U43" s="57"/>
      <c r="V43" s="57"/>
      <c r="W43" s="57"/>
      <c r="X43" s="57"/>
    </row>
    <row r="44" spans="2:24" ht="20" customHeight="1">
      <c r="B44" s="57"/>
      <c r="C44" s="57"/>
      <c r="D44" s="57"/>
      <c r="E44" s="57"/>
      <c r="F44" s="57"/>
      <c r="G44" s="57"/>
      <c r="H44" s="57"/>
      <c r="I44" s="57"/>
      <c r="J44" s="57"/>
      <c r="K44" s="57"/>
      <c r="L44" s="57"/>
      <c r="M44" s="57"/>
      <c r="N44" s="57"/>
      <c r="O44" s="57"/>
      <c r="P44" s="57"/>
      <c r="Q44" s="57"/>
      <c r="R44" s="57"/>
      <c r="S44" s="57"/>
      <c r="T44" s="57"/>
      <c r="U44" s="57"/>
      <c r="V44" s="57"/>
      <c r="W44" s="57"/>
      <c r="X44" s="57"/>
    </row>
    <row r="45" spans="2:24" ht="20" customHeight="1">
      <c r="B45" s="57"/>
      <c r="C45" s="57"/>
      <c r="D45" s="57"/>
      <c r="E45" s="57"/>
      <c r="F45" s="57"/>
      <c r="G45" s="57"/>
      <c r="H45" s="57"/>
      <c r="I45" s="57"/>
      <c r="J45" s="57"/>
      <c r="K45" s="57"/>
      <c r="L45" s="57"/>
      <c r="M45" s="57"/>
      <c r="N45" s="57"/>
      <c r="O45" s="57"/>
      <c r="P45" s="57"/>
      <c r="Q45" s="57"/>
      <c r="R45" s="57"/>
      <c r="S45" s="57"/>
      <c r="T45" s="57"/>
      <c r="U45" s="57"/>
      <c r="V45" s="57"/>
      <c r="W45" s="57"/>
      <c r="X45" s="57"/>
    </row>
    <row r="46" spans="2:24" ht="20" customHeight="1">
      <c r="B46" s="57"/>
      <c r="C46" s="57"/>
      <c r="D46" s="57"/>
      <c r="E46" s="57"/>
      <c r="F46" s="57"/>
      <c r="G46" s="57"/>
      <c r="H46" s="57"/>
      <c r="I46" s="57"/>
      <c r="J46" s="57"/>
      <c r="K46" s="57"/>
      <c r="L46" s="57"/>
      <c r="M46" s="57"/>
      <c r="N46" s="57"/>
      <c r="O46" s="57"/>
      <c r="P46" s="57"/>
      <c r="Q46" s="57"/>
      <c r="R46" s="57"/>
      <c r="S46" s="57"/>
      <c r="T46" s="57"/>
      <c r="U46" s="57"/>
      <c r="V46" s="57"/>
      <c r="W46" s="57"/>
      <c r="X46" s="57"/>
    </row>
    <row r="47" spans="2:24" ht="20" customHeight="1">
      <c r="B47" s="57"/>
      <c r="C47" s="57"/>
      <c r="D47" s="57"/>
      <c r="E47" s="57"/>
      <c r="F47" s="57"/>
      <c r="G47" s="57"/>
      <c r="H47" s="57"/>
      <c r="I47" s="57"/>
      <c r="J47" s="57"/>
      <c r="K47" s="57"/>
      <c r="L47" s="57"/>
      <c r="M47" s="57"/>
      <c r="N47" s="57"/>
      <c r="O47" s="57"/>
      <c r="P47" s="57"/>
      <c r="Q47" s="57"/>
      <c r="R47" s="57"/>
      <c r="S47" s="57"/>
      <c r="T47" s="57"/>
      <c r="U47" s="57"/>
      <c r="V47" s="57"/>
      <c r="W47" s="57"/>
      <c r="X47" s="57"/>
    </row>
    <row r="48" spans="2:24" ht="20" customHeight="1">
      <c r="B48" s="57"/>
      <c r="C48" s="57"/>
      <c r="D48" s="57"/>
      <c r="E48" s="57"/>
      <c r="F48" s="57"/>
      <c r="G48" s="57"/>
      <c r="H48" s="57"/>
      <c r="I48" s="57"/>
      <c r="J48" s="57"/>
      <c r="K48" s="57"/>
      <c r="L48" s="57"/>
      <c r="M48" s="57"/>
      <c r="N48" s="57"/>
      <c r="O48" s="57"/>
      <c r="P48" s="57"/>
      <c r="Q48" s="57"/>
      <c r="R48" s="57"/>
      <c r="S48" s="57"/>
      <c r="T48" s="57"/>
      <c r="U48" s="57"/>
      <c r="V48" s="57"/>
      <c r="W48" s="57"/>
      <c r="X48" s="57"/>
    </row>
    <row r="49" spans="2:23" ht="20" customHeight="1">
      <c r="B49" s="57"/>
      <c r="C49" s="57"/>
      <c r="D49" s="57"/>
      <c r="E49" s="57"/>
      <c r="F49" s="57"/>
      <c r="G49" s="57"/>
      <c r="H49" s="57"/>
      <c r="I49" s="57"/>
      <c r="J49" s="57"/>
      <c r="K49" s="57"/>
      <c r="L49" s="57"/>
      <c r="M49" s="57"/>
      <c r="N49" s="57"/>
      <c r="O49" s="57"/>
      <c r="P49" s="57"/>
      <c r="Q49" s="57"/>
      <c r="R49" s="57"/>
      <c r="S49" s="57"/>
      <c r="T49" s="57"/>
      <c r="U49" s="57"/>
      <c r="V49" s="57"/>
      <c r="W49" s="57"/>
    </row>
    <row r="56" spans="2:23" ht="14" customHeight="1"/>
    <row r="57" spans="2:23" ht="25" customHeight="1"/>
    <row r="58" spans="2:23" ht="14" customHeight="1"/>
    <row r="59" spans="2:23" ht="14" customHeight="1"/>
    <row r="60" spans="2:23" ht="14" customHeight="1"/>
    <row r="61" spans="2:23" ht="14" customHeight="1"/>
    <row r="62" spans="2:23" ht="14" customHeight="1"/>
    <row r="63" spans="2:23" ht="14" customHeight="1"/>
  </sheetData>
  <mergeCells count="19">
    <mergeCell ref="B26:Q26"/>
    <mergeCell ref="B27:Q27"/>
    <mergeCell ref="C15:G15"/>
    <mergeCell ref="H15:L15"/>
    <mergeCell ref="M15:Q15"/>
    <mergeCell ref="S15:W15"/>
    <mergeCell ref="D16:G16"/>
    <mergeCell ref="I16:L16"/>
    <mergeCell ref="N16:Q16"/>
    <mergeCell ref="T16:W16"/>
    <mergeCell ref="D5:G5"/>
    <mergeCell ref="I5:L5"/>
    <mergeCell ref="N5:Q5"/>
    <mergeCell ref="T5:W5"/>
    <mergeCell ref="B2:G2"/>
    <mergeCell ref="C4:G4"/>
    <mergeCell ref="H4:L4"/>
    <mergeCell ref="M4:Q4"/>
    <mergeCell ref="S4:W4"/>
  </mergeCells>
  <hyperlinks>
    <hyperlink ref="A2" location="Summary!A1" display=" " xr:uid="{055DBC8F-5E86-47DB-9303-B59F43AE0B15}"/>
  </hyperlinks>
  <pageMargins left="0.15748031496062992" right="0.15748031496062992" top="0.98425196850393704" bottom="0.98425196850393704" header="0.51181102362204722" footer="0.51181102362204722"/>
  <pageSetup paperSize="9" scale="60" fitToHeight="2" orientation="landscape" r:id="rId1"/>
  <headerFooter>
    <oddFooter>&amp;L&amp;1#&amp;"Calibri"&amp;10&amp;K000000TOTAL Classification: Restricted Distribution TOTAL - All rights reserved</oddFooter>
  </headerFooter>
  <colBreaks count="1" manualBreakCount="1">
    <brk id="7" max="28"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BF70-C19E-4917-A08D-9830EC116FC7}">
  <sheetPr>
    <tabColor rgb="FF32C8C8"/>
  </sheetPr>
  <dimension ref="A2:K53"/>
  <sheetViews>
    <sheetView showGridLines="0" zoomScale="140" zoomScaleNormal="140" zoomScaleSheetLayoutView="85" zoomScalePageLayoutView="140" workbookViewId="0"/>
  </sheetViews>
  <sheetFormatPr baseColWidth="10" defaultColWidth="10.83203125" defaultRowHeight="20" customHeight="1"/>
  <cols>
    <col min="1" max="1" width="5.5" style="366" customWidth="1"/>
    <col min="2" max="2" width="46.1640625" style="195" customWidth="1"/>
    <col min="3" max="9" width="12" style="195" customWidth="1"/>
    <col min="10" max="10" width="5.5" style="195" customWidth="1"/>
    <col min="11" max="16384" width="10.83203125" style="366"/>
  </cols>
  <sheetData>
    <row r="2" spans="1:11" ht="20" customHeight="1">
      <c r="A2" s="21" t="s">
        <v>14</v>
      </c>
      <c r="B2" s="1621" t="s">
        <v>629</v>
      </c>
      <c r="C2" s="1621"/>
      <c r="D2" s="1621"/>
      <c r="E2" s="1621"/>
      <c r="F2" s="1621"/>
      <c r="G2" s="1621"/>
      <c r="H2" s="1621"/>
      <c r="I2" s="1621"/>
    </row>
    <row r="3" spans="1:11" ht="61" customHeight="1">
      <c r="B3" s="1627" t="s">
        <v>630</v>
      </c>
      <c r="C3" s="1628"/>
      <c r="D3" s="1628"/>
      <c r="E3" s="1628"/>
      <c r="F3" s="1628"/>
      <c r="G3" s="1628"/>
      <c r="H3" s="1628"/>
      <c r="I3" s="1628"/>
    </row>
    <row r="4" spans="1:11" ht="20" customHeight="1">
      <c r="B4" s="549" t="s">
        <v>9</v>
      </c>
      <c r="C4" s="1622" t="s">
        <v>564</v>
      </c>
      <c r="D4" s="1622"/>
      <c r="E4" s="1622"/>
      <c r="F4" s="1622"/>
      <c r="G4" s="1622"/>
      <c r="H4" s="1622"/>
      <c r="I4" s="1622"/>
    </row>
    <row r="5" spans="1:11" ht="42.75" customHeight="1">
      <c r="B5" s="1233"/>
      <c r="C5" s="1272" t="s">
        <v>539</v>
      </c>
      <c r="D5" s="1233" t="s">
        <v>461</v>
      </c>
      <c r="E5" s="1272" t="s">
        <v>540</v>
      </c>
      <c r="F5" s="1272" t="s">
        <v>541</v>
      </c>
      <c r="G5" s="1272" t="s">
        <v>474</v>
      </c>
      <c r="H5" s="1233" t="s">
        <v>482</v>
      </c>
      <c r="I5" s="1233" t="s">
        <v>31</v>
      </c>
    </row>
    <row r="6" spans="1:11" ht="20" customHeight="1">
      <c r="B6" s="1273">
        <v>2016</v>
      </c>
      <c r="C6" s="1274"/>
      <c r="D6" s="1274"/>
      <c r="E6" s="1274"/>
      <c r="F6" s="1274"/>
      <c r="G6" s="1274"/>
      <c r="H6" s="1274"/>
      <c r="I6" s="1274"/>
    </row>
    <row r="7" spans="1:11" ht="20" customHeight="1">
      <c r="B7" s="38" t="s">
        <v>631</v>
      </c>
      <c r="C7" s="449">
        <v>102</v>
      </c>
      <c r="D7" s="449">
        <v>1</v>
      </c>
      <c r="E7" s="449">
        <v>31</v>
      </c>
      <c r="F7" s="449">
        <v>10</v>
      </c>
      <c r="G7" s="449">
        <v>415</v>
      </c>
      <c r="H7" s="449" t="s">
        <v>10</v>
      </c>
      <c r="I7" s="550">
        <v>559</v>
      </c>
    </row>
    <row r="8" spans="1:11" ht="20" customHeight="1">
      <c r="B8" s="38" t="s">
        <v>632</v>
      </c>
      <c r="C8" s="449">
        <v>5</v>
      </c>
      <c r="D8" s="449" t="s">
        <v>10</v>
      </c>
      <c r="E8" s="449">
        <v>19</v>
      </c>
      <c r="F8" s="449">
        <v>1</v>
      </c>
      <c r="G8" s="449">
        <v>289</v>
      </c>
      <c r="H8" s="449">
        <v>15</v>
      </c>
      <c r="I8" s="550">
        <v>329</v>
      </c>
    </row>
    <row r="9" spans="1:11" ht="20" customHeight="1">
      <c r="B9" s="38" t="s">
        <v>19</v>
      </c>
      <c r="C9" s="449">
        <v>594</v>
      </c>
      <c r="D9" s="449">
        <v>3</v>
      </c>
      <c r="E9" s="449">
        <v>145</v>
      </c>
      <c r="F9" s="449">
        <v>93</v>
      </c>
      <c r="G9" s="449">
        <v>387</v>
      </c>
      <c r="H9" s="449">
        <v>166</v>
      </c>
      <c r="I9" s="550">
        <v>1388</v>
      </c>
      <c r="J9" s="512"/>
      <c r="K9" s="364"/>
    </row>
    <row r="10" spans="1:11" ht="20" customHeight="1">
      <c r="B10" s="177" t="s">
        <v>633</v>
      </c>
      <c r="C10" s="248">
        <v>3041</v>
      </c>
      <c r="D10" s="248">
        <v>30</v>
      </c>
      <c r="E10" s="248">
        <v>5977</v>
      </c>
      <c r="F10" s="248">
        <v>729</v>
      </c>
      <c r="G10" s="248">
        <v>2032</v>
      </c>
      <c r="H10" s="248">
        <v>898</v>
      </c>
      <c r="I10" s="556">
        <v>12707</v>
      </c>
    </row>
    <row r="11" spans="1:11" ht="20" customHeight="1">
      <c r="B11" s="1164" t="s">
        <v>634</v>
      </c>
      <c r="C11" s="1166">
        <v>3742</v>
      </c>
      <c r="D11" s="1166">
        <v>34</v>
      </c>
      <c r="E11" s="1166">
        <v>6172</v>
      </c>
      <c r="F11" s="1166">
        <v>833</v>
      </c>
      <c r="G11" s="1166">
        <v>3123</v>
      </c>
      <c r="H11" s="1166">
        <v>1079</v>
      </c>
      <c r="I11" s="1294">
        <v>14983</v>
      </c>
    </row>
    <row r="12" spans="1:11" ht="20" customHeight="1">
      <c r="B12" s="551">
        <v>2017</v>
      </c>
      <c r="C12" s="552"/>
      <c r="D12" s="552"/>
      <c r="E12" s="552"/>
      <c r="F12" s="552"/>
      <c r="G12" s="552"/>
      <c r="H12" s="552"/>
      <c r="I12" s="552"/>
    </row>
    <row r="13" spans="1:11" ht="20" customHeight="1">
      <c r="B13" s="38" t="s">
        <v>631</v>
      </c>
      <c r="C13" s="553">
        <v>47</v>
      </c>
      <c r="D13" s="553" t="s">
        <v>10</v>
      </c>
      <c r="E13" s="553">
        <v>1</v>
      </c>
      <c r="F13" s="553">
        <v>1</v>
      </c>
      <c r="G13" s="553">
        <v>14</v>
      </c>
      <c r="H13" s="553" t="s">
        <v>10</v>
      </c>
      <c r="I13" s="550">
        <v>63</v>
      </c>
    </row>
    <row r="14" spans="1:11" ht="20" customHeight="1">
      <c r="B14" s="38" t="s">
        <v>632</v>
      </c>
      <c r="C14" s="449">
        <v>13</v>
      </c>
      <c r="D14" s="449" t="s">
        <v>10</v>
      </c>
      <c r="E14" s="449">
        <v>56</v>
      </c>
      <c r="F14" s="449">
        <v>5</v>
      </c>
      <c r="G14" s="449">
        <v>153</v>
      </c>
      <c r="H14" s="449">
        <v>507</v>
      </c>
      <c r="I14" s="550">
        <v>734</v>
      </c>
    </row>
    <row r="15" spans="1:11" ht="20" customHeight="1">
      <c r="B15" s="38" t="s">
        <v>19</v>
      </c>
      <c r="C15" s="449">
        <v>415</v>
      </c>
      <c r="D15" s="449">
        <v>2</v>
      </c>
      <c r="E15" s="449">
        <v>170</v>
      </c>
      <c r="F15" s="449">
        <v>61</v>
      </c>
      <c r="G15" s="449">
        <v>388</v>
      </c>
      <c r="H15" s="449">
        <v>141</v>
      </c>
      <c r="I15" s="550">
        <v>1177</v>
      </c>
    </row>
    <row r="16" spans="1:11" ht="20" customHeight="1">
      <c r="B16" s="177" t="s">
        <v>633</v>
      </c>
      <c r="C16" s="248">
        <v>1445</v>
      </c>
      <c r="D16" s="248">
        <v>20</v>
      </c>
      <c r="E16" s="248">
        <v>3544</v>
      </c>
      <c r="F16" s="248">
        <v>948</v>
      </c>
      <c r="G16" s="248">
        <v>1957</v>
      </c>
      <c r="H16" s="248">
        <v>1073</v>
      </c>
      <c r="I16" s="556">
        <v>8987</v>
      </c>
    </row>
    <row r="17" spans="2:9" ht="20" customHeight="1">
      <c r="B17" s="1164" t="s">
        <v>634</v>
      </c>
      <c r="C17" s="1166">
        <v>1919</v>
      </c>
      <c r="D17" s="1166">
        <v>22</v>
      </c>
      <c r="E17" s="1166">
        <v>3771</v>
      </c>
      <c r="F17" s="1166">
        <v>1014</v>
      </c>
      <c r="G17" s="1166">
        <v>2512</v>
      </c>
      <c r="H17" s="1166">
        <v>1721</v>
      </c>
      <c r="I17" s="1294">
        <v>10959</v>
      </c>
    </row>
    <row r="18" spans="2:9" ht="20" customHeight="1">
      <c r="B18" s="1275" t="s">
        <v>635</v>
      </c>
      <c r="C18" s="1274"/>
      <c r="D18" s="1274"/>
      <c r="E18" s="1274"/>
      <c r="F18" s="1274"/>
      <c r="G18" s="1274"/>
      <c r="H18" s="1274"/>
      <c r="I18" s="1274"/>
    </row>
    <row r="19" spans="2:9" ht="20" customHeight="1">
      <c r="B19" s="38" t="s">
        <v>631</v>
      </c>
      <c r="C19" s="449">
        <v>2899</v>
      </c>
      <c r="D19" s="449" t="s">
        <v>10</v>
      </c>
      <c r="E19" s="449">
        <v>210</v>
      </c>
      <c r="F19" s="449">
        <v>473</v>
      </c>
      <c r="G19" s="449">
        <v>1417</v>
      </c>
      <c r="H19" s="449" t="s">
        <v>10</v>
      </c>
      <c r="I19" s="550">
        <v>4999</v>
      </c>
    </row>
    <row r="20" spans="2:9" ht="20" customHeight="1">
      <c r="B20" s="38" t="s">
        <v>632</v>
      </c>
      <c r="C20" s="449">
        <v>3173</v>
      </c>
      <c r="D20" s="449" t="s">
        <v>10</v>
      </c>
      <c r="E20" s="449">
        <v>245</v>
      </c>
      <c r="F20" s="449">
        <v>2337</v>
      </c>
      <c r="G20" s="449">
        <v>2137</v>
      </c>
      <c r="H20" s="449">
        <v>1</v>
      </c>
      <c r="I20" s="550">
        <v>7893</v>
      </c>
    </row>
    <row r="21" spans="2:9" ht="20" customHeight="1">
      <c r="B21" s="38" t="s">
        <v>19</v>
      </c>
      <c r="C21" s="449">
        <v>379</v>
      </c>
      <c r="D21" s="449">
        <v>1</v>
      </c>
      <c r="E21" s="449">
        <v>196</v>
      </c>
      <c r="F21" s="449">
        <v>34</v>
      </c>
      <c r="G21" s="449">
        <v>406</v>
      </c>
      <c r="H21" s="449">
        <v>156</v>
      </c>
      <c r="I21" s="550">
        <v>1172</v>
      </c>
    </row>
    <row r="22" spans="2:9" ht="20" customHeight="1">
      <c r="B22" s="177" t="s">
        <v>633</v>
      </c>
      <c r="C22" s="248">
        <v>1642</v>
      </c>
      <c r="D22" s="248">
        <v>23</v>
      </c>
      <c r="E22" s="248">
        <v>3252</v>
      </c>
      <c r="F22" s="248">
        <v>1378</v>
      </c>
      <c r="G22" s="248">
        <v>1649</v>
      </c>
      <c r="H22" s="248">
        <v>1346</v>
      </c>
      <c r="I22" s="556">
        <v>9290</v>
      </c>
    </row>
    <row r="23" spans="2:9" ht="20" customHeight="1">
      <c r="B23" s="1164" t="s">
        <v>634</v>
      </c>
      <c r="C23" s="1166">
        <v>8093</v>
      </c>
      <c r="D23" s="1166">
        <v>24</v>
      </c>
      <c r="E23" s="1166">
        <v>3903</v>
      </c>
      <c r="F23" s="1166">
        <v>4222</v>
      </c>
      <c r="G23" s="1166">
        <v>5609</v>
      </c>
      <c r="H23" s="1166">
        <v>1503</v>
      </c>
      <c r="I23" s="1294">
        <v>23354</v>
      </c>
    </row>
    <row r="24" spans="2:9" ht="20" customHeight="1">
      <c r="B24" s="1275" t="s">
        <v>636</v>
      </c>
      <c r="C24" s="1276"/>
      <c r="D24" s="1276"/>
      <c r="E24" s="1276"/>
      <c r="F24" s="1276"/>
      <c r="G24" s="1276"/>
      <c r="H24" s="1276"/>
      <c r="I24" s="1276"/>
    </row>
    <row r="25" spans="2:9" ht="20" customHeight="1">
      <c r="B25" s="38" t="s">
        <v>631</v>
      </c>
      <c r="C25" s="449">
        <v>16</v>
      </c>
      <c r="D25" s="449" t="s">
        <v>10</v>
      </c>
      <c r="E25" s="449">
        <v>244</v>
      </c>
      <c r="F25" s="449">
        <v>10</v>
      </c>
      <c r="G25" s="449">
        <v>14</v>
      </c>
      <c r="H25" s="449" t="s">
        <v>10</v>
      </c>
      <c r="I25" s="550">
        <v>284</v>
      </c>
    </row>
    <row r="26" spans="2:9" ht="20" customHeight="1">
      <c r="B26" s="38" t="s">
        <v>632</v>
      </c>
      <c r="C26" s="449">
        <v>7</v>
      </c>
      <c r="D26" s="449" t="s">
        <v>10</v>
      </c>
      <c r="E26" s="449">
        <v>3124</v>
      </c>
      <c r="F26" s="449">
        <v>42</v>
      </c>
      <c r="G26" s="449">
        <v>509</v>
      </c>
      <c r="H26" s="449">
        <v>3</v>
      </c>
      <c r="I26" s="550">
        <v>3685</v>
      </c>
    </row>
    <row r="27" spans="2:9" ht="20" customHeight="1">
      <c r="B27" s="38" t="s">
        <v>19</v>
      </c>
      <c r="C27" s="449">
        <v>262</v>
      </c>
      <c r="D27" s="449">
        <v>2</v>
      </c>
      <c r="E27" s="449">
        <v>198</v>
      </c>
      <c r="F27" s="449">
        <v>78</v>
      </c>
      <c r="G27" s="449">
        <v>469</v>
      </c>
      <c r="H27" s="449">
        <v>84</v>
      </c>
      <c r="I27" s="550">
        <v>1093</v>
      </c>
    </row>
    <row r="28" spans="2:9" ht="20" customHeight="1">
      <c r="B28" s="177" t="s">
        <v>633</v>
      </c>
      <c r="C28" s="248">
        <v>2273</v>
      </c>
      <c r="D28" s="248">
        <v>28</v>
      </c>
      <c r="E28" s="248">
        <v>2724</v>
      </c>
      <c r="F28" s="248">
        <v>1074</v>
      </c>
      <c r="G28" s="248">
        <v>1547</v>
      </c>
      <c r="H28" s="248">
        <v>598</v>
      </c>
      <c r="I28" s="556">
        <v>8244</v>
      </c>
    </row>
    <row r="29" spans="2:9" ht="20" customHeight="1">
      <c r="B29" s="1295" t="s">
        <v>634</v>
      </c>
      <c r="C29" s="1278">
        <v>2558</v>
      </c>
      <c r="D29" s="1278">
        <v>30</v>
      </c>
      <c r="E29" s="1278">
        <v>6290</v>
      </c>
      <c r="F29" s="1278">
        <v>1204</v>
      </c>
      <c r="G29" s="1278">
        <v>2539</v>
      </c>
      <c r="H29" s="1278">
        <v>685</v>
      </c>
      <c r="I29" s="1296">
        <v>13306</v>
      </c>
    </row>
    <row r="30" spans="2:9" ht="20" customHeight="1">
      <c r="B30" s="1283" t="s">
        <v>1058</v>
      </c>
      <c r="C30" s="1281"/>
      <c r="D30" s="1281"/>
      <c r="E30" s="1281"/>
      <c r="F30" s="1281"/>
      <c r="G30" s="1281"/>
      <c r="H30" s="1281"/>
      <c r="I30" s="1281"/>
    </row>
    <row r="31" spans="2:9" ht="20" customHeight="1">
      <c r="B31" s="38" t="s">
        <v>631</v>
      </c>
      <c r="C31" s="449">
        <v>14</v>
      </c>
      <c r="D31" s="449" t="s">
        <v>10</v>
      </c>
      <c r="E31" s="449">
        <v>3</v>
      </c>
      <c r="F31" s="449">
        <v>3</v>
      </c>
      <c r="G31" s="449" t="s">
        <v>10</v>
      </c>
      <c r="H31" s="449">
        <v>1</v>
      </c>
      <c r="I31" s="550">
        <v>21</v>
      </c>
    </row>
    <row r="32" spans="2:9" ht="20" customHeight="1">
      <c r="B32" s="38" t="s">
        <v>632</v>
      </c>
      <c r="C32" s="449" t="s">
        <v>10</v>
      </c>
      <c r="D32" s="449" t="s">
        <v>10</v>
      </c>
      <c r="E32" s="449">
        <v>1016</v>
      </c>
      <c r="F32" s="449">
        <v>13</v>
      </c>
      <c r="G32" s="449">
        <v>15</v>
      </c>
      <c r="H32" s="449" t="s">
        <v>10</v>
      </c>
      <c r="I32" s="550">
        <v>1044</v>
      </c>
    </row>
    <row r="33" spans="2:10" ht="20" customHeight="1">
      <c r="B33" s="38" t="s">
        <v>19</v>
      </c>
      <c r="C33" s="449">
        <v>182</v>
      </c>
      <c r="D33" s="449">
        <v>1</v>
      </c>
      <c r="E33" s="449">
        <v>312</v>
      </c>
      <c r="F33" s="449">
        <v>118</v>
      </c>
      <c r="G33" s="449">
        <v>485</v>
      </c>
      <c r="H33" s="449">
        <v>58</v>
      </c>
      <c r="I33" s="550">
        <v>1156</v>
      </c>
    </row>
    <row r="34" spans="2:10" ht="20" customHeight="1">
      <c r="B34" s="177" t="s">
        <v>633</v>
      </c>
      <c r="C34" s="248">
        <v>2410</v>
      </c>
      <c r="D34" s="248">
        <v>31</v>
      </c>
      <c r="E34" s="248">
        <v>1215</v>
      </c>
      <c r="F34" s="248">
        <v>1024</v>
      </c>
      <c r="G34" s="248">
        <v>1042</v>
      </c>
      <c r="H34" s="248">
        <v>238</v>
      </c>
      <c r="I34" s="556">
        <v>5960</v>
      </c>
    </row>
    <row r="35" spans="2:10" ht="20" customHeight="1">
      <c r="B35" s="1297" t="s">
        <v>634</v>
      </c>
      <c r="C35" s="1285">
        <v>2606</v>
      </c>
      <c r="D35" s="1285">
        <v>32</v>
      </c>
      <c r="E35" s="1285">
        <v>2546</v>
      </c>
      <c r="F35" s="1285">
        <v>1158</v>
      </c>
      <c r="G35" s="1285">
        <v>1542</v>
      </c>
      <c r="H35" s="1285">
        <v>297</v>
      </c>
      <c r="I35" s="1298">
        <v>8181</v>
      </c>
    </row>
    <row r="36" spans="2:10" ht="20" customHeight="1">
      <c r="B36" s="177"/>
    </row>
    <row r="37" spans="2:10" ht="19.5" customHeight="1">
      <c r="B37" s="549" t="s">
        <v>9</v>
      </c>
      <c r="C37" s="1622" t="s">
        <v>565</v>
      </c>
      <c r="D37" s="1622"/>
      <c r="E37" s="1622"/>
      <c r="F37" s="1622"/>
      <c r="G37" s="1622"/>
      <c r="H37" s="1622"/>
      <c r="I37" s="1622"/>
    </row>
    <row r="38" spans="2:10" ht="42.75" customHeight="1">
      <c r="B38" s="1299" t="s">
        <v>637</v>
      </c>
      <c r="C38" s="1272" t="s">
        <v>539</v>
      </c>
      <c r="D38" s="1233" t="s">
        <v>461</v>
      </c>
      <c r="E38" s="1272" t="s">
        <v>540</v>
      </c>
      <c r="F38" s="1272" t="s">
        <v>541</v>
      </c>
      <c r="G38" s="1272" t="s">
        <v>474</v>
      </c>
      <c r="H38" s="1233" t="s">
        <v>482</v>
      </c>
      <c r="I38" s="1233" t="s">
        <v>31</v>
      </c>
      <c r="J38" s="554"/>
    </row>
    <row r="39" spans="2:10" ht="20" customHeight="1">
      <c r="B39" s="8">
        <v>2016</v>
      </c>
      <c r="C39" s="449" t="s">
        <v>10</v>
      </c>
      <c r="D39" s="449">
        <v>243</v>
      </c>
      <c r="E39" s="449" t="s">
        <v>10</v>
      </c>
      <c r="F39" s="449">
        <v>544</v>
      </c>
      <c r="G39" s="449">
        <v>61</v>
      </c>
      <c r="H39" s="449" t="s">
        <v>10</v>
      </c>
      <c r="I39" s="550">
        <v>848</v>
      </c>
      <c r="J39" s="554"/>
    </row>
    <row r="40" spans="2:10" ht="20" customHeight="1">
      <c r="B40" s="8">
        <v>2017</v>
      </c>
      <c r="C40" s="449" t="s">
        <v>10</v>
      </c>
      <c r="D40" s="449">
        <v>219</v>
      </c>
      <c r="E40" s="449" t="s">
        <v>10</v>
      </c>
      <c r="F40" s="449">
        <v>629</v>
      </c>
      <c r="G40" s="449">
        <v>88</v>
      </c>
      <c r="H40" s="449" t="s">
        <v>10</v>
      </c>
      <c r="I40" s="550">
        <v>936</v>
      </c>
      <c r="J40" s="554"/>
    </row>
    <row r="41" spans="2:10" ht="20" customHeight="1">
      <c r="B41" s="555">
        <v>2018</v>
      </c>
      <c r="C41" s="248" t="s">
        <v>10</v>
      </c>
      <c r="D41" s="248">
        <v>366</v>
      </c>
      <c r="E41" s="248" t="s">
        <v>10</v>
      </c>
      <c r="F41" s="248">
        <v>593</v>
      </c>
      <c r="G41" s="248">
        <v>67</v>
      </c>
      <c r="H41" s="248" t="s">
        <v>10</v>
      </c>
      <c r="I41" s="556">
        <v>1026</v>
      </c>
      <c r="J41" s="554"/>
    </row>
    <row r="42" spans="2:10" ht="20" customHeight="1">
      <c r="B42" s="1300">
        <v>2019</v>
      </c>
      <c r="C42" s="579" t="s">
        <v>10</v>
      </c>
      <c r="D42" s="579">
        <v>2063</v>
      </c>
      <c r="E42" s="579" t="s">
        <v>10</v>
      </c>
      <c r="F42" s="579">
        <v>405</v>
      </c>
      <c r="G42" s="579">
        <v>4</v>
      </c>
      <c r="H42" s="579" t="s">
        <v>10</v>
      </c>
      <c r="I42" s="1301">
        <v>2472</v>
      </c>
      <c r="J42" s="554"/>
    </row>
    <row r="43" spans="2:10" ht="20" customHeight="1">
      <c r="B43" s="1302">
        <v>2020</v>
      </c>
      <c r="C43" s="1087"/>
      <c r="D43" s="1087"/>
      <c r="E43" s="1087"/>
      <c r="F43" s="1087"/>
      <c r="G43" s="1087"/>
      <c r="H43" s="1087"/>
      <c r="I43" s="1087"/>
      <c r="J43" s="554"/>
    </row>
    <row r="44" spans="2:10" ht="20" customHeight="1">
      <c r="B44" s="38" t="s">
        <v>631</v>
      </c>
      <c r="C44" s="449" t="s">
        <v>10</v>
      </c>
      <c r="D44" s="449">
        <v>120</v>
      </c>
      <c r="E44" s="449" t="s">
        <v>10</v>
      </c>
      <c r="F44" s="449" t="s">
        <v>10</v>
      </c>
      <c r="G44" s="449" t="s">
        <v>10</v>
      </c>
      <c r="H44" s="449" t="s">
        <v>10</v>
      </c>
      <c r="I44" s="550">
        <v>120</v>
      </c>
      <c r="J44" s="554"/>
    </row>
    <row r="45" spans="2:10" ht="20" customHeight="1">
      <c r="B45" s="38" t="s">
        <v>632</v>
      </c>
      <c r="C45" s="449" t="s">
        <v>10</v>
      </c>
      <c r="D45" s="449" t="s">
        <v>10</v>
      </c>
      <c r="E45" s="449" t="s">
        <v>10</v>
      </c>
      <c r="F45" s="449" t="s">
        <v>10</v>
      </c>
      <c r="G45" s="449" t="s">
        <v>10</v>
      </c>
      <c r="H45" s="449" t="s">
        <v>10</v>
      </c>
      <c r="I45" s="550" t="s">
        <v>10</v>
      </c>
      <c r="J45" s="554"/>
    </row>
    <row r="46" spans="2:10" ht="20" customHeight="1">
      <c r="B46" s="38" t="s">
        <v>19</v>
      </c>
      <c r="C46" s="449" t="s">
        <v>10</v>
      </c>
      <c r="D46" s="449" t="s">
        <v>10</v>
      </c>
      <c r="E46" s="449" t="s">
        <v>10</v>
      </c>
      <c r="F46" s="449">
        <v>5</v>
      </c>
      <c r="G46" s="449" t="s">
        <v>10</v>
      </c>
      <c r="H46" s="449" t="s">
        <v>10</v>
      </c>
      <c r="I46" s="550">
        <v>5</v>
      </c>
      <c r="J46" s="554"/>
    </row>
    <row r="47" spans="2:10" ht="20" customHeight="1">
      <c r="B47" s="177" t="s">
        <v>633</v>
      </c>
      <c r="C47" s="248" t="s">
        <v>10</v>
      </c>
      <c r="D47" s="248">
        <v>455</v>
      </c>
      <c r="E47" s="248" t="s">
        <v>10</v>
      </c>
      <c r="F47" s="248">
        <v>479</v>
      </c>
      <c r="G47" s="248" t="s">
        <v>10</v>
      </c>
      <c r="H47" s="248" t="s">
        <v>10</v>
      </c>
      <c r="I47" s="556">
        <v>934</v>
      </c>
      <c r="J47" s="554"/>
    </row>
    <row r="48" spans="2:10" ht="20" customHeight="1">
      <c r="B48" s="1303" t="s">
        <v>634</v>
      </c>
      <c r="C48" s="1288" t="s">
        <v>10</v>
      </c>
      <c r="D48" s="1288">
        <v>575</v>
      </c>
      <c r="E48" s="1288" t="s">
        <v>10</v>
      </c>
      <c r="F48" s="1288">
        <v>484</v>
      </c>
      <c r="G48" s="1288" t="s">
        <v>10</v>
      </c>
      <c r="H48" s="1288" t="s">
        <v>10</v>
      </c>
      <c r="I48" s="1304">
        <v>1059</v>
      </c>
    </row>
    <row r="49" spans="2:9" ht="20" customHeight="1">
      <c r="B49" s="557"/>
      <c r="C49" s="558"/>
      <c r="D49" s="558"/>
      <c r="E49" s="558"/>
      <c r="F49" s="558"/>
      <c r="G49" s="558"/>
      <c r="H49" s="558"/>
      <c r="I49" s="559"/>
    </row>
    <row r="50" spans="2:9" ht="20" customHeight="1">
      <c r="B50" s="1629" t="s">
        <v>638</v>
      </c>
      <c r="C50" s="1630"/>
      <c r="D50" s="1630"/>
      <c r="E50" s="1630"/>
      <c r="F50" s="1630"/>
      <c r="G50" s="1630"/>
      <c r="H50" s="1630"/>
      <c r="I50" s="1630"/>
    </row>
    <row r="51" spans="2:9" ht="20" customHeight="1">
      <c r="B51" s="1626" t="s">
        <v>639</v>
      </c>
      <c r="C51" s="1626"/>
      <c r="D51" s="1626"/>
      <c r="E51" s="1626"/>
      <c r="F51" s="1626"/>
      <c r="G51" s="1626"/>
      <c r="H51" s="1626"/>
      <c r="I51" s="1626"/>
    </row>
    <row r="52" spans="2:9" ht="20" customHeight="1">
      <c r="B52" s="1626" t="s">
        <v>640</v>
      </c>
      <c r="C52" s="1626"/>
      <c r="D52" s="1626"/>
      <c r="E52" s="1626"/>
      <c r="F52" s="1626"/>
      <c r="G52" s="1626"/>
      <c r="H52" s="1626"/>
      <c r="I52" s="1626"/>
    </row>
    <row r="53" spans="2:9" ht="20" customHeight="1">
      <c r="B53" s="1626" t="s">
        <v>641</v>
      </c>
      <c r="C53" s="1626"/>
      <c r="D53" s="1626"/>
      <c r="E53" s="1626"/>
      <c r="F53" s="1626"/>
      <c r="G53" s="1626"/>
      <c r="H53" s="1626"/>
      <c r="I53" s="1626"/>
    </row>
  </sheetData>
  <mergeCells count="8">
    <mergeCell ref="B52:I52"/>
    <mergeCell ref="B53:I53"/>
    <mergeCell ref="B2:I2"/>
    <mergeCell ref="B3:I3"/>
    <mergeCell ref="C4:I4"/>
    <mergeCell ref="C37:I37"/>
    <mergeCell ref="B50:I50"/>
    <mergeCell ref="B51:I51"/>
  </mergeCells>
  <hyperlinks>
    <hyperlink ref="A2" location="Summary!A1" display=" " xr:uid="{AE5BFCA7-FA04-441E-965C-8DF3F208D21E}"/>
  </hyperlinks>
  <pageMargins left="0.75" right="0.75" top="1" bottom="1" header="0.5" footer="0.5"/>
  <pageSetup paperSize="9" scale="56" orientation="portrait" horizontalDpi="4294967292" verticalDpi="4294967292" r:id="rId1"/>
  <headerFooter>
    <oddFooter>&amp;L&amp;1#&amp;"Calibri"&amp;10&amp;K000000TOTAL Classification: Restricted Distribution TOTAL - All rights reserved</oddFooter>
  </headerFooter>
  <colBreaks count="1" manualBreakCount="1">
    <brk id="10"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DEED7-B0A4-48DF-8737-7DB0D466EB36}">
  <sheetPr>
    <tabColor rgb="FF32C8C8"/>
  </sheetPr>
  <dimension ref="A2:K50"/>
  <sheetViews>
    <sheetView showGridLines="0" zoomScale="140" zoomScaleNormal="140" zoomScaleSheetLayoutView="85" zoomScalePageLayoutView="140" workbookViewId="0"/>
  </sheetViews>
  <sheetFormatPr baseColWidth="10" defaultColWidth="10.83203125" defaultRowHeight="20" customHeight="1"/>
  <cols>
    <col min="1" max="1" width="5.5" style="195" customWidth="1"/>
    <col min="2" max="2" width="46.1640625" style="195" customWidth="1"/>
    <col min="3" max="9" width="12" style="195" customWidth="1"/>
    <col min="10" max="10" width="5.5" style="366" customWidth="1"/>
    <col min="11" max="16384" width="10.83203125" style="366"/>
  </cols>
  <sheetData>
    <row r="2" spans="1:11" ht="20" customHeight="1">
      <c r="A2" s="21" t="s">
        <v>14</v>
      </c>
      <c r="B2" s="1621" t="s">
        <v>642</v>
      </c>
      <c r="C2" s="1621"/>
      <c r="D2" s="1621"/>
      <c r="E2" s="1621"/>
      <c r="F2" s="1621"/>
      <c r="G2" s="1621"/>
      <c r="H2" s="1621"/>
    </row>
    <row r="3" spans="1:11" s="89" customFormat="1" ht="20" customHeight="1">
      <c r="A3" s="560"/>
      <c r="B3" s="1631"/>
      <c r="C3" s="1631"/>
      <c r="D3" s="1631"/>
      <c r="E3" s="1631"/>
      <c r="F3" s="1631"/>
      <c r="G3" s="1631"/>
      <c r="H3" s="1631"/>
      <c r="I3" s="1631"/>
    </row>
    <row r="4" spans="1:11" s="89" customFormat="1" ht="54" customHeight="1">
      <c r="A4" s="560"/>
      <c r="B4" s="1627" t="s">
        <v>643</v>
      </c>
      <c r="C4" s="1627"/>
      <c r="D4" s="1627"/>
      <c r="E4" s="1627"/>
      <c r="F4" s="1627"/>
      <c r="G4" s="1627"/>
      <c r="H4" s="1627"/>
      <c r="I4" s="1627"/>
    </row>
    <row r="5" spans="1:11" ht="20" customHeight="1">
      <c r="B5" s="549" t="s">
        <v>9</v>
      </c>
      <c r="C5" s="1622" t="s">
        <v>564</v>
      </c>
      <c r="D5" s="1622"/>
      <c r="E5" s="1622"/>
      <c r="F5" s="1622"/>
      <c r="G5" s="1622"/>
      <c r="H5" s="1622"/>
      <c r="I5" s="1622"/>
    </row>
    <row r="6" spans="1:11" ht="42.75" customHeight="1">
      <c r="B6" s="1233"/>
      <c r="C6" s="1272" t="s">
        <v>539</v>
      </c>
      <c r="D6" s="1233" t="s">
        <v>461</v>
      </c>
      <c r="E6" s="1272" t="s">
        <v>540</v>
      </c>
      <c r="F6" s="1272" t="s">
        <v>541</v>
      </c>
      <c r="G6" s="1272" t="s">
        <v>474</v>
      </c>
      <c r="H6" s="1233" t="s">
        <v>482</v>
      </c>
      <c r="I6" s="1233" t="s">
        <v>31</v>
      </c>
    </row>
    <row r="7" spans="1:11" ht="20" customHeight="1">
      <c r="B7" s="1273" t="s">
        <v>195</v>
      </c>
      <c r="C7" s="1305"/>
      <c r="D7" s="1305"/>
      <c r="E7" s="1305"/>
      <c r="F7" s="1305"/>
      <c r="G7" s="1305"/>
      <c r="H7" s="1305"/>
      <c r="I7" s="1305"/>
    </row>
    <row r="8" spans="1:11" ht="20" customHeight="1">
      <c r="B8" s="38" t="s">
        <v>155</v>
      </c>
      <c r="C8" s="449">
        <v>54611</v>
      </c>
      <c r="D8" s="449">
        <v>600</v>
      </c>
      <c r="E8" s="449">
        <v>78638</v>
      </c>
      <c r="F8" s="449">
        <v>11275</v>
      </c>
      <c r="G8" s="449">
        <v>23392</v>
      </c>
      <c r="H8" s="449">
        <v>23622</v>
      </c>
      <c r="I8" s="502">
        <v>192138</v>
      </c>
      <c r="J8" s="364"/>
      <c r="K8" s="364"/>
    </row>
    <row r="9" spans="1:11" ht="20" customHeight="1">
      <c r="B9" s="177" t="s">
        <v>76</v>
      </c>
      <c r="C9" s="248">
        <v>1000</v>
      </c>
      <c r="D9" s="248">
        <v>4</v>
      </c>
      <c r="E9" s="248">
        <v>4357</v>
      </c>
      <c r="F9" s="248">
        <v>1657</v>
      </c>
      <c r="G9" s="248">
        <v>8611</v>
      </c>
      <c r="H9" s="248">
        <v>1037</v>
      </c>
      <c r="I9" s="246">
        <v>16666</v>
      </c>
    </row>
    <row r="10" spans="1:11" ht="20" customHeight="1">
      <c r="B10" s="561" t="s">
        <v>644</v>
      </c>
      <c r="C10" s="562">
        <v>55611</v>
      </c>
      <c r="D10" s="562">
        <v>604</v>
      </c>
      <c r="E10" s="562">
        <v>82995</v>
      </c>
      <c r="F10" s="562">
        <v>12932</v>
      </c>
      <c r="G10" s="562">
        <v>32003</v>
      </c>
      <c r="H10" s="562">
        <v>24659</v>
      </c>
      <c r="I10" s="563">
        <v>208804</v>
      </c>
    </row>
    <row r="11" spans="1:11" ht="20" customHeight="1">
      <c r="B11" s="177" t="s">
        <v>645</v>
      </c>
      <c r="C11" s="248">
        <v>-29227</v>
      </c>
      <c r="D11" s="248">
        <v>-385</v>
      </c>
      <c r="E11" s="248">
        <v>-42988</v>
      </c>
      <c r="F11" s="248">
        <v>-7973</v>
      </c>
      <c r="G11" s="248">
        <v>-12764</v>
      </c>
      <c r="H11" s="248">
        <v>-14735</v>
      </c>
      <c r="I11" s="246">
        <v>-108072</v>
      </c>
    </row>
    <row r="12" spans="1:11" ht="20" customHeight="1">
      <c r="B12" s="1164" t="s">
        <v>646</v>
      </c>
      <c r="C12" s="1166">
        <v>26384</v>
      </c>
      <c r="D12" s="1166">
        <v>219</v>
      </c>
      <c r="E12" s="1166">
        <v>40007</v>
      </c>
      <c r="F12" s="1166">
        <v>4959</v>
      </c>
      <c r="G12" s="1166">
        <v>19239</v>
      </c>
      <c r="H12" s="1166">
        <v>9924</v>
      </c>
      <c r="I12" s="1165">
        <v>100732</v>
      </c>
    </row>
    <row r="13" spans="1:11" ht="20" customHeight="1">
      <c r="B13" s="1273" t="s">
        <v>220</v>
      </c>
      <c r="C13" s="1305"/>
      <c r="D13" s="1305"/>
      <c r="E13" s="1305"/>
      <c r="F13" s="1305"/>
      <c r="G13" s="1305"/>
      <c r="H13" s="1305"/>
      <c r="I13" s="1305"/>
    </row>
    <row r="14" spans="1:11" ht="20" customHeight="1">
      <c r="B14" s="38" t="s">
        <v>155</v>
      </c>
      <c r="C14" s="449">
        <v>58624</v>
      </c>
      <c r="D14" s="449">
        <v>619</v>
      </c>
      <c r="E14" s="449">
        <v>79793</v>
      </c>
      <c r="F14" s="449">
        <v>12544</v>
      </c>
      <c r="G14" s="449">
        <v>25354</v>
      </c>
      <c r="H14" s="449">
        <v>24626</v>
      </c>
      <c r="I14" s="502">
        <v>201560</v>
      </c>
    </row>
    <row r="15" spans="1:11" ht="20" customHeight="1">
      <c r="B15" s="177" t="s">
        <v>76</v>
      </c>
      <c r="C15" s="248">
        <v>1085</v>
      </c>
      <c r="D15" s="248">
        <v>4</v>
      </c>
      <c r="E15" s="248">
        <v>4289</v>
      </c>
      <c r="F15" s="248">
        <v>1331</v>
      </c>
      <c r="G15" s="248">
        <v>8265</v>
      </c>
      <c r="H15" s="248">
        <v>1630</v>
      </c>
      <c r="I15" s="246">
        <v>16604</v>
      </c>
    </row>
    <row r="16" spans="1:11" ht="20" customHeight="1">
      <c r="B16" s="561" t="s">
        <v>644</v>
      </c>
      <c r="C16" s="562">
        <v>59709</v>
      </c>
      <c r="D16" s="562">
        <v>623</v>
      </c>
      <c r="E16" s="562">
        <v>84082</v>
      </c>
      <c r="F16" s="562">
        <v>13874</v>
      </c>
      <c r="G16" s="562">
        <v>33619</v>
      </c>
      <c r="H16" s="562">
        <v>26256</v>
      </c>
      <c r="I16" s="563">
        <v>218163</v>
      </c>
    </row>
    <row r="17" spans="2:9" ht="20" customHeight="1">
      <c r="B17" s="177" t="s">
        <v>645</v>
      </c>
      <c r="C17" s="248">
        <v>-34370</v>
      </c>
      <c r="D17" s="248">
        <v>-421</v>
      </c>
      <c r="E17" s="248">
        <v>-46725</v>
      </c>
      <c r="F17" s="248">
        <v>-8450</v>
      </c>
      <c r="G17" s="248">
        <v>-14345</v>
      </c>
      <c r="H17" s="248">
        <v>-15550</v>
      </c>
      <c r="I17" s="246">
        <v>-119861</v>
      </c>
    </row>
    <row r="18" spans="2:9" ht="20" customHeight="1">
      <c r="B18" s="1164" t="s">
        <v>646</v>
      </c>
      <c r="C18" s="1166">
        <v>25339</v>
      </c>
      <c r="D18" s="1166">
        <v>202</v>
      </c>
      <c r="E18" s="1166">
        <v>37357</v>
      </c>
      <c r="F18" s="1166">
        <v>5424</v>
      </c>
      <c r="G18" s="1166">
        <v>19274</v>
      </c>
      <c r="H18" s="1166">
        <v>10706</v>
      </c>
      <c r="I18" s="1165">
        <v>98303</v>
      </c>
    </row>
    <row r="19" spans="2:9" ht="20" customHeight="1">
      <c r="B19" s="1273" t="s">
        <v>228</v>
      </c>
      <c r="C19" s="1305"/>
      <c r="D19" s="1305"/>
      <c r="E19" s="1305"/>
      <c r="F19" s="1305"/>
      <c r="G19" s="1305"/>
      <c r="H19" s="1305"/>
      <c r="I19" s="1305"/>
    </row>
    <row r="20" spans="2:9" ht="20" customHeight="1">
      <c r="B20" s="38" t="s">
        <v>155</v>
      </c>
      <c r="C20" s="449">
        <v>58981</v>
      </c>
      <c r="D20" s="449">
        <v>641</v>
      </c>
      <c r="E20" s="449">
        <v>82077</v>
      </c>
      <c r="F20" s="449">
        <v>15684</v>
      </c>
      <c r="G20" s="449">
        <v>28744</v>
      </c>
      <c r="H20" s="449">
        <v>26122</v>
      </c>
      <c r="I20" s="502">
        <v>212249</v>
      </c>
    </row>
    <row r="21" spans="2:9" ht="20" customHeight="1">
      <c r="B21" s="177" t="s">
        <v>76</v>
      </c>
      <c r="C21" s="248">
        <v>2873</v>
      </c>
      <c r="D21" s="248">
        <v>4</v>
      </c>
      <c r="E21" s="248">
        <v>4631</v>
      </c>
      <c r="F21" s="248">
        <v>2802</v>
      </c>
      <c r="G21" s="248">
        <v>8969</v>
      </c>
      <c r="H21" s="248">
        <v>1708</v>
      </c>
      <c r="I21" s="246">
        <v>20987</v>
      </c>
    </row>
    <row r="22" spans="2:9" ht="20" customHeight="1">
      <c r="B22" s="561" t="s">
        <v>644</v>
      </c>
      <c r="C22" s="562">
        <v>61854</v>
      </c>
      <c r="D22" s="562">
        <v>645</v>
      </c>
      <c r="E22" s="562">
        <v>86708</v>
      </c>
      <c r="F22" s="562">
        <v>18486</v>
      </c>
      <c r="G22" s="562">
        <v>37713</v>
      </c>
      <c r="H22" s="562">
        <v>27830</v>
      </c>
      <c r="I22" s="563">
        <v>233236</v>
      </c>
    </row>
    <row r="23" spans="2:9" ht="20" customHeight="1">
      <c r="B23" s="177" t="s">
        <v>645</v>
      </c>
      <c r="C23" s="248">
        <v>-35036</v>
      </c>
      <c r="D23" s="248">
        <v>-454</v>
      </c>
      <c r="E23" s="248">
        <v>-50029</v>
      </c>
      <c r="F23" s="248">
        <v>-10012</v>
      </c>
      <c r="G23" s="248">
        <v>-14398</v>
      </c>
      <c r="H23" s="248">
        <v>-16682</v>
      </c>
      <c r="I23" s="246">
        <v>-126611</v>
      </c>
    </row>
    <row r="24" spans="2:9" ht="20" customHeight="1">
      <c r="B24" s="1164" t="s">
        <v>646</v>
      </c>
      <c r="C24" s="1166">
        <v>26818</v>
      </c>
      <c r="D24" s="1166">
        <v>191</v>
      </c>
      <c r="E24" s="1166">
        <v>36679</v>
      </c>
      <c r="F24" s="1166">
        <v>8474</v>
      </c>
      <c r="G24" s="1166">
        <v>23315</v>
      </c>
      <c r="H24" s="1166">
        <v>11148</v>
      </c>
      <c r="I24" s="1165">
        <v>106625</v>
      </c>
    </row>
    <row r="25" spans="2:9" ht="20" customHeight="1">
      <c r="B25" s="1306" t="s">
        <v>241</v>
      </c>
      <c r="C25" s="1307"/>
      <c r="D25" s="1307"/>
      <c r="E25" s="1307"/>
      <c r="F25" s="1307"/>
      <c r="G25" s="1307"/>
      <c r="H25" s="1307"/>
      <c r="I25" s="1307"/>
    </row>
    <row r="26" spans="2:9" ht="20" customHeight="1">
      <c r="B26" s="38" t="s">
        <v>155</v>
      </c>
      <c r="C26" s="449">
        <v>61556</v>
      </c>
      <c r="D26" s="449">
        <v>669</v>
      </c>
      <c r="E26" s="449">
        <v>84170</v>
      </c>
      <c r="F26" s="449">
        <v>16773</v>
      </c>
      <c r="G26" s="449">
        <v>29580</v>
      </c>
      <c r="H26" s="449">
        <v>25705</v>
      </c>
      <c r="I26" s="502">
        <v>218453</v>
      </c>
    </row>
    <row r="27" spans="2:9" ht="20" customHeight="1">
      <c r="B27" s="177" t="s">
        <v>76</v>
      </c>
      <c r="C27" s="248">
        <v>2720</v>
      </c>
      <c r="D27" s="248">
        <v>4</v>
      </c>
      <c r="E27" s="248">
        <v>8253</v>
      </c>
      <c r="F27" s="248">
        <v>2998</v>
      </c>
      <c r="G27" s="248">
        <v>8987</v>
      </c>
      <c r="H27" s="248">
        <v>1792</v>
      </c>
      <c r="I27" s="246">
        <v>24754</v>
      </c>
    </row>
    <row r="28" spans="2:9" ht="20" customHeight="1">
      <c r="B28" s="561" t="s">
        <v>644</v>
      </c>
      <c r="C28" s="562">
        <v>64276</v>
      </c>
      <c r="D28" s="562">
        <v>673</v>
      </c>
      <c r="E28" s="562">
        <v>92423</v>
      </c>
      <c r="F28" s="562">
        <v>19771</v>
      </c>
      <c r="G28" s="562">
        <v>38567</v>
      </c>
      <c r="H28" s="562">
        <v>27497</v>
      </c>
      <c r="I28" s="563">
        <v>243207</v>
      </c>
    </row>
    <row r="29" spans="2:9" ht="20" customHeight="1">
      <c r="B29" s="177" t="s">
        <v>645</v>
      </c>
      <c r="C29" s="248">
        <v>-36815</v>
      </c>
      <c r="D29" s="248">
        <v>-551</v>
      </c>
      <c r="E29" s="248">
        <v>-55686</v>
      </c>
      <c r="F29" s="248">
        <v>-10720</v>
      </c>
      <c r="G29" s="248">
        <v>-15414</v>
      </c>
      <c r="H29" s="248">
        <v>-17645</v>
      </c>
      <c r="I29" s="246">
        <v>-136831</v>
      </c>
    </row>
    <row r="30" spans="2:9" ht="20" customHeight="1">
      <c r="B30" s="1311" t="s">
        <v>646</v>
      </c>
      <c r="C30" s="1312">
        <v>27461</v>
      </c>
      <c r="D30" s="1312">
        <v>122</v>
      </c>
      <c r="E30" s="1312">
        <v>36737</v>
      </c>
      <c r="F30" s="1312">
        <v>9051</v>
      </c>
      <c r="G30" s="1312">
        <v>23153</v>
      </c>
      <c r="H30" s="1312">
        <v>9852</v>
      </c>
      <c r="I30" s="1313">
        <v>106376</v>
      </c>
    </row>
    <row r="31" spans="2:9" ht="20" customHeight="1">
      <c r="B31" s="1291" t="s">
        <v>303</v>
      </c>
      <c r="C31" s="1314"/>
      <c r="D31" s="1314"/>
      <c r="E31" s="1314"/>
      <c r="F31" s="1314"/>
      <c r="G31" s="1314"/>
      <c r="H31" s="1314"/>
      <c r="I31" s="1314"/>
    </row>
    <row r="32" spans="2:9" ht="20" customHeight="1">
      <c r="B32" s="38" t="s">
        <v>155</v>
      </c>
      <c r="C32" s="449">
        <v>65964</v>
      </c>
      <c r="D32" s="449">
        <v>700</v>
      </c>
      <c r="E32" s="449">
        <v>84556</v>
      </c>
      <c r="F32" s="449">
        <v>17913</v>
      </c>
      <c r="G32" s="449">
        <v>31235</v>
      </c>
      <c r="H32" s="449">
        <v>25628</v>
      </c>
      <c r="I32" s="502">
        <v>225996</v>
      </c>
    </row>
    <row r="33" spans="2:9" ht="20" customHeight="1">
      <c r="B33" s="177" t="s">
        <v>76</v>
      </c>
      <c r="C33" s="248">
        <v>2658</v>
      </c>
      <c r="D33" s="248">
        <v>4</v>
      </c>
      <c r="E33" s="248">
        <v>10253</v>
      </c>
      <c r="F33" s="248">
        <v>2762</v>
      </c>
      <c r="G33" s="248">
        <v>8758</v>
      </c>
      <c r="H33" s="248">
        <v>1696</v>
      </c>
      <c r="I33" s="246">
        <v>26131</v>
      </c>
    </row>
    <row r="34" spans="2:9" ht="20" customHeight="1">
      <c r="B34" s="561" t="s">
        <v>644</v>
      </c>
      <c r="C34" s="562">
        <v>68622</v>
      </c>
      <c r="D34" s="562">
        <v>704</v>
      </c>
      <c r="E34" s="562">
        <v>94809</v>
      </c>
      <c r="F34" s="562">
        <v>20675</v>
      </c>
      <c r="G34" s="562">
        <v>39993</v>
      </c>
      <c r="H34" s="562">
        <v>27324</v>
      </c>
      <c r="I34" s="563">
        <v>252127</v>
      </c>
    </row>
    <row r="35" spans="2:9" ht="20" customHeight="1">
      <c r="B35" s="177" t="s">
        <v>645</v>
      </c>
      <c r="C35" s="248">
        <v>-40749</v>
      </c>
      <c r="D35" s="248">
        <v>-602</v>
      </c>
      <c r="E35" s="248">
        <v>-60270</v>
      </c>
      <c r="F35" s="248">
        <v>-11260</v>
      </c>
      <c r="G35" s="248">
        <v>-23525</v>
      </c>
      <c r="H35" s="248">
        <v>-19954</v>
      </c>
      <c r="I35" s="246">
        <v>-156360</v>
      </c>
    </row>
    <row r="36" spans="2:9" ht="20" customHeight="1">
      <c r="B36" s="1308" t="s">
        <v>646</v>
      </c>
      <c r="C36" s="1309">
        <v>27873</v>
      </c>
      <c r="D36" s="1309">
        <v>102</v>
      </c>
      <c r="E36" s="1309">
        <v>34539</v>
      </c>
      <c r="F36" s="1309">
        <v>9415</v>
      </c>
      <c r="G36" s="1309">
        <v>16468</v>
      </c>
      <c r="H36" s="1309">
        <v>7370</v>
      </c>
      <c r="I36" s="1310">
        <v>95767</v>
      </c>
    </row>
    <row r="37" spans="2:9" ht="20" customHeight="1">
      <c r="B37" s="564"/>
      <c r="C37" s="565"/>
      <c r="D37" s="565"/>
      <c r="E37" s="565"/>
      <c r="F37" s="565"/>
      <c r="G37" s="565"/>
      <c r="H37" s="565"/>
      <c r="I37" s="554"/>
    </row>
    <row r="38" spans="2:9" ht="20" customHeight="1">
      <c r="B38" s="177"/>
      <c r="C38" s="554"/>
      <c r="D38" s="554"/>
      <c r="E38" s="554"/>
      <c r="F38" s="554"/>
      <c r="G38" s="554"/>
      <c r="H38" s="554"/>
      <c r="I38" s="554"/>
    </row>
    <row r="39" spans="2:9" ht="20" customHeight="1">
      <c r="B39" s="566" t="s">
        <v>9</v>
      </c>
      <c r="C39" s="1632" t="s">
        <v>565</v>
      </c>
      <c r="D39" s="1632"/>
      <c r="E39" s="1632"/>
      <c r="F39" s="1632"/>
      <c r="G39" s="1632"/>
      <c r="H39" s="1632"/>
      <c r="I39" s="1632"/>
    </row>
    <row r="40" spans="2:9" ht="42.75" customHeight="1">
      <c r="B40" s="1315" t="s">
        <v>647</v>
      </c>
      <c r="C40" s="1272" t="s">
        <v>539</v>
      </c>
      <c r="D40" s="1233" t="s">
        <v>461</v>
      </c>
      <c r="E40" s="1272" t="s">
        <v>540</v>
      </c>
      <c r="F40" s="1272" t="s">
        <v>541</v>
      </c>
      <c r="G40" s="1272" t="s">
        <v>474</v>
      </c>
      <c r="H40" s="1233" t="s">
        <v>482</v>
      </c>
      <c r="I40" s="1233" t="s">
        <v>31</v>
      </c>
    </row>
    <row r="41" spans="2:9" ht="20" customHeight="1">
      <c r="B41" s="38" t="s">
        <v>195</v>
      </c>
      <c r="C41" s="449" t="s">
        <v>10</v>
      </c>
      <c r="D41" s="449">
        <v>4987</v>
      </c>
      <c r="E41" s="449" t="s">
        <v>10</v>
      </c>
      <c r="F41" s="449">
        <v>1179</v>
      </c>
      <c r="G41" s="449">
        <v>1094</v>
      </c>
      <c r="H41" s="449" t="s">
        <v>10</v>
      </c>
      <c r="I41" s="502">
        <v>7260</v>
      </c>
    </row>
    <row r="42" spans="2:9" ht="20" customHeight="1">
      <c r="B42" s="38" t="s">
        <v>220</v>
      </c>
      <c r="C42" s="449" t="s">
        <v>10</v>
      </c>
      <c r="D42" s="449">
        <v>5074</v>
      </c>
      <c r="E42" s="449" t="s">
        <v>10</v>
      </c>
      <c r="F42" s="449">
        <v>1243</v>
      </c>
      <c r="G42" s="449">
        <v>1084</v>
      </c>
      <c r="H42" s="449" t="s">
        <v>10</v>
      </c>
      <c r="I42" s="502">
        <v>7401</v>
      </c>
    </row>
    <row r="43" spans="2:9" ht="20" customHeight="1">
      <c r="B43" s="230" t="s">
        <v>228</v>
      </c>
      <c r="C43" s="314" t="s">
        <v>10</v>
      </c>
      <c r="D43" s="314">
        <v>4939</v>
      </c>
      <c r="E43" s="314" t="s">
        <v>10</v>
      </c>
      <c r="F43" s="314">
        <v>1607</v>
      </c>
      <c r="G43" s="314">
        <v>1083</v>
      </c>
      <c r="H43" s="314" t="s">
        <v>10</v>
      </c>
      <c r="I43" s="567">
        <v>7629</v>
      </c>
    </row>
    <row r="44" spans="2:9" ht="20" customHeight="1">
      <c r="B44" s="935" t="s">
        <v>241</v>
      </c>
      <c r="C44" s="248" t="s">
        <v>10</v>
      </c>
      <c r="D44" s="248">
        <v>7119</v>
      </c>
      <c r="E44" s="248" t="s">
        <v>10</v>
      </c>
      <c r="F44" s="248">
        <v>1755</v>
      </c>
      <c r="G44" s="248">
        <v>1018</v>
      </c>
      <c r="H44" s="248" t="s">
        <v>10</v>
      </c>
      <c r="I44" s="246">
        <v>9892</v>
      </c>
    </row>
    <row r="45" spans="2:9" ht="20" customHeight="1">
      <c r="B45" s="1291" t="s">
        <v>303</v>
      </c>
      <c r="C45" s="1314"/>
      <c r="D45" s="1314"/>
      <c r="E45" s="1314"/>
      <c r="F45" s="1314"/>
      <c r="G45" s="1314"/>
      <c r="H45" s="1314"/>
      <c r="I45" s="1314"/>
    </row>
    <row r="46" spans="2:9" ht="20" customHeight="1">
      <c r="B46" s="38" t="s">
        <v>155</v>
      </c>
      <c r="C46" s="449" t="s">
        <v>10</v>
      </c>
      <c r="D46" s="449">
        <v>8749</v>
      </c>
      <c r="E46" s="449" t="s">
        <v>10</v>
      </c>
      <c r="F46" s="449">
        <v>4282</v>
      </c>
      <c r="G46" s="449">
        <v>1699</v>
      </c>
      <c r="H46" s="449" t="s">
        <v>10</v>
      </c>
      <c r="I46" s="502">
        <v>14730</v>
      </c>
    </row>
    <row r="47" spans="2:9" ht="20" customHeight="1">
      <c r="B47" s="177" t="s">
        <v>76</v>
      </c>
      <c r="C47" s="248" t="s">
        <v>10</v>
      </c>
      <c r="D47" s="248">
        <v>62</v>
      </c>
      <c r="E47" s="248" t="s">
        <v>10</v>
      </c>
      <c r="F47" s="248" t="s">
        <v>10</v>
      </c>
      <c r="G47" s="248" t="s">
        <v>10</v>
      </c>
      <c r="H47" s="248" t="s">
        <v>10</v>
      </c>
      <c r="I47" s="246">
        <v>62</v>
      </c>
    </row>
    <row r="48" spans="2:9" ht="20" customHeight="1">
      <c r="B48" s="568" t="s">
        <v>644</v>
      </c>
      <c r="C48" s="569" t="s">
        <v>10</v>
      </c>
      <c r="D48" s="569">
        <v>8811</v>
      </c>
      <c r="E48" s="569" t="s">
        <v>10</v>
      </c>
      <c r="F48" s="569">
        <v>4282</v>
      </c>
      <c r="G48" s="569">
        <v>1699</v>
      </c>
      <c r="H48" s="569" t="s">
        <v>10</v>
      </c>
      <c r="I48" s="570">
        <v>14792</v>
      </c>
    </row>
    <row r="49" spans="2:9" ht="20" customHeight="1">
      <c r="B49" s="177" t="s">
        <v>645</v>
      </c>
      <c r="C49" s="248" t="s">
        <v>10</v>
      </c>
      <c r="D49" s="248">
        <v>-2034</v>
      </c>
      <c r="E49" s="248" t="s">
        <v>10</v>
      </c>
      <c r="F49" s="248">
        <v>-2249</v>
      </c>
      <c r="G49" s="248">
        <v>-686</v>
      </c>
      <c r="H49" s="248" t="s">
        <v>10</v>
      </c>
      <c r="I49" s="246">
        <v>-4969</v>
      </c>
    </row>
    <row r="50" spans="2:9" ht="20" customHeight="1">
      <c r="B50" s="1297" t="s">
        <v>646</v>
      </c>
      <c r="C50" s="1285" t="s">
        <v>10</v>
      </c>
      <c r="D50" s="1285">
        <v>6777</v>
      </c>
      <c r="E50" s="1285" t="s">
        <v>10</v>
      </c>
      <c r="F50" s="1285">
        <v>2033</v>
      </c>
      <c r="G50" s="1285">
        <v>1013</v>
      </c>
      <c r="H50" s="1285" t="s">
        <v>10</v>
      </c>
      <c r="I50" s="1229">
        <v>9823</v>
      </c>
    </row>
  </sheetData>
  <mergeCells count="5">
    <mergeCell ref="B2:H2"/>
    <mergeCell ref="B3:I3"/>
    <mergeCell ref="B4:I4"/>
    <mergeCell ref="C5:I5"/>
    <mergeCell ref="C39:I39"/>
  </mergeCells>
  <hyperlinks>
    <hyperlink ref="A2" location="Summary!A1" display=" " xr:uid="{C5D0A862-525D-48B5-AD6D-A5E4AF616452}"/>
  </hyperlinks>
  <pageMargins left="0.75" right="0.75" top="1" bottom="1" header="0.5" footer="0.5"/>
  <pageSetup paperSize="9" scale="56"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86E37-B450-4161-B45A-CFBE9C807A82}">
  <sheetPr>
    <tabColor rgb="FF32C8C8"/>
  </sheetPr>
  <dimension ref="A2:M71"/>
  <sheetViews>
    <sheetView showGridLines="0" zoomScale="140" zoomScaleNormal="140" zoomScaleSheetLayoutView="85" zoomScalePageLayoutView="140" workbookViewId="0"/>
  </sheetViews>
  <sheetFormatPr baseColWidth="10" defaultColWidth="10.83203125" defaultRowHeight="20" customHeight="1"/>
  <cols>
    <col min="1" max="1" width="5.5" style="195" customWidth="1"/>
    <col min="2" max="2" width="46.1640625" style="195" customWidth="1"/>
    <col min="3" max="9" width="12" style="195" customWidth="1"/>
    <col min="10" max="10" width="5.5" style="366" customWidth="1"/>
    <col min="11" max="16384" width="10.83203125" style="366"/>
  </cols>
  <sheetData>
    <row r="2" spans="1:13" ht="20" customHeight="1">
      <c r="A2" s="21" t="s">
        <v>14</v>
      </c>
      <c r="B2" s="1633" t="str">
        <f>UPPER("Standardized measure of discounted future net cash flows (excluding transportation)")</f>
        <v>STANDARDIZED MEASURE OF DISCOUNTED FUTURE NET CASH FLOWS (EXCLUDING TRANSPORTATION)</v>
      </c>
      <c r="C2" s="1633"/>
      <c r="D2" s="1633"/>
      <c r="E2" s="1633"/>
      <c r="F2" s="1633"/>
      <c r="G2" s="1633"/>
      <c r="H2" s="1633"/>
      <c r="I2" s="1633"/>
      <c r="J2" s="37"/>
      <c r="K2" s="37"/>
      <c r="L2" s="37"/>
      <c r="M2" s="37"/>
    </row>
    <row r="4" spans="1:13" ht="188.25" customHeight="1">
      <c r="B4" s="1634" t="s">
        <v>648</v>
      </c>
      <c r="C4" s="1628"/>
      <c r="D4" s="1628"/>
      <c r="E4" s="1628"/>
      <c r="F4" s="1628"/>
      <c r="G4" s="1628"/>
      <c r="H4" s="1628"/>
      <c r="I4" s="1628"/>
      <c r="J4" s="498"/>
      <c r="K4" s="498"/>
      <c r="L4" s="498"/>
      <c r="M4" s="498"/>
    </row>
    <row r="5" spans="1:13" ht="20" customHeight="1">
      <c r="B5" s="548" t="s">
        <v>9</v>
      </c>
      <c r="C5" s="1625" t="s">
        <v>564</v>
      </c>
      <c r="D5" s="1625"/>
      <c r="E5" s="1625"/>
      <c r="F5" s="1625"/>
      <c r="G5" s="1625"/>
      <c r="H5" s="1625"/>
      <c r="I5" s="1625"/>
    </row>
    <row r="6" spans="1:13" ht="42.75" customHeight="1">
      <c r="B6" s="1224"/>
      <c r="C6" s="1290" t="s">
        <v>539</v>
      </c>
      <c r="D6" s="1224" t="s">
        <v>461</v>
      </c>
      <c r="E6" s="1290" t="s">
        <v>540</v>
      </c>
      <c r="F6" s="1290" t="s">
        <v>541</v>
      </c>
      <c r="G6" s="1290" t="s">
        <v>474</v>
      </c>
      <c r="H6" s="1224" t="s">
        <v>482</v>
      </c>
      <c r="I6" s="1224" t="s">
        <v>31</v>
      </c>
    </row>
    <row r="7" spans="1:13" ht="20" customHeight="1">
      <c r="B7" s="1316" t="s">
        <v>195</v>
      </c>
      <c r="C7" s="1317"/>
      <c r="D7" s="1317"/>
      <c r="E7" s="1317"/>
      <c r="F7" s="1317"/>
      <c r="G7" s="1317"/>
      <c r="H7" s="1317"/>
      <c r="I7" s="1317"/>
    </row>
    <row r="8" spans="1:13" ht="20" customHeight="1">
      <c r="B8" s="38" t="s">
        <v>649</v>
      </c>
      <c r="C8" s="449">
        <v>46212</v>
      </c>
      <c r="D8" s="449">
        <v>365</v>
      </c>
      <c r="E8" s="449">
        <v>51677</v>
      </c>
      <c r="F8" s="449">
        <v>52891</v>
      </c>
      <c r="G8" s="449">
        <v>21520</v>
      </c>
      <c r="H8" s="449">
        <v>19209</v>
      </c>
      <c r="I8" s="550">
        <v>191874</v>
      </c>
    </row>
    <row r="9" spans="1:13" ht="20" customHeight="1">
      <c r="B9" s="38" t="s">
        <v>650</v>
      </c>
      <c r="C9" s="449">
        <v>-15428</v>
      </c>
      <c r="D9" s="449">
        <v>-179</v>
      </c>
      <c r="E9" s="449">
        <v>-19519</v>
      </c>
      <c r="F9" s="449">
        <v>-39108</v>
      </c>
      <c r="G9" s="449">
        <v>-14267</v>
      </c>
      <c r="H9" s="449">
        <v>-7495</v>
      </c>
      <c r="I9" s="550">
        <v>-95996</v>
      </c>
    </row>
    <row r="10" spans="1:13" ht="20" customHeight="1">
      <c r="B10" s="38" t="s">
        <v>651</v>
      </c>
      <c r="C10" s="449">
        <v>-15334</v>
      </c>
      <c r="D10" s="449">
        <v>-219</v>
      </c>
      <c r="E10" s="449">
        <v>-19300</v>
      </c>
      <c r="F10" s="449">
        <v>-4995</v>
      </c>
      <c r="G10" s="449">
        <v>-5487</v>
      </c>
      <c r="H10" s="449">
        <v>-4805</v>
      </c>
      <c r="I10" s="550">
        <v>-50140</v>
      </c>
    </row>
    <row r="11" spans="1:13" ht="20" customHeight="1">
      <c r="B11" s="177" t="s">
        <v>652</v>
      </c>
      <c r="C11" s="248">
        <v>-2599</v>
      </c>
      <c r="D11" s="248">
        <v>-1</v>
      </c>
      <c r="E11" s="248">
        <v>-7480</v>
      </c>
      <c r="F11" s="248">
        <v>-2517</v>
      </c>
      <c r="G11" s="248">
        <v>-989</v>
      </c>
      <c r="H11" s="248">
        <v>-955</v>
      </c>
      <c r="I11" s="556">
        <v>-14541</v>
      </c>
    </row>
    <row r="12" spans="1:13" ht="20" customHeight="1">
      <c r="B12" s="571" t="s">
        <v>653</v>
      </c>
      <c r="C12" s="572">
        <v>12851</v>
      </c>
      <c r="D12" s="572">
        <v>-34</v>
      </c>
      <c r="E12" s="572">
        <v>5378</v>
      </c>
      <c r="F12" s="572">
        <v>6271</v>
      </c>
      <c r="G12" s="572">
        <v>777</v>
      </c>
      <c r="H12" s="572">
        <v>5954</v>
      </c>
      <c r="I12" s="573">
        <v>31197</v>
      </c>
    </row>
    <row r="13" spans="1:13" ht="20" customHeight="1">
      <c r="B13" s="177" t="s">
        <v>654</v>
      </c>
      <c r="C13" s="248">
        <v>-5172</v>
      </c>
      <c r="D13" s="248">
        <v>8</v>
      </c>
      <c r="E13" s="248">
        <v>-64</v>
      </c>
      <c r="F13" s="248">
        <v>-2986</v>
      </c>
      <c r="G13" s="248">
        <v>-815</v>
      </c>
      <c r="H13" s="248">
        <v>-2666</v>
      </c>
      <c r="I13" s="556">
        <v>-11695</v>
      </c>
    </row>
    <row r="14" spans="1:13" ht="20" customHeight="1">
      <c r="B14" s="1295" t="s">
        <v>655</v>
      </c>
      <c r="C14" s="1278">
        <v>7679</v>
      </c>
      <c r="D14" s="1278">
        <v>-26</v>
      </c>
      <c r="E14" s="1278">
        <v>5314</v>
      </c>
      <c r="F14" s="1278">
        <v>3285</v>
      </c>
      <c r="G14" s="1278">
        <v>-38</v>
      </c>
      <c r="H14" s="1278">
        <v>3288</v>
      </c>
      <c r="I14" s="1296">
        <v>19502</v>
      </c>
    </row>
    <row r="15" spans="1:13" ht="20" customHeight="1">
      <c r="B15" s="1316" t="s">
        <v>220</v>
      </c>
      <c r="C15" s="1317"/>
      <c r="D15" s="1317"/>
      <c r="E15" s="1317"/>
      <c r="F15" s="1317"/>
      <c r="G15" s="1317"/>
      <c r="H15" s="1317"/>
      <c r="I15" s="1317"/>
    </row>
    <row r="16" spans="1:13" ht="20" customHeight="1">
      <c r="B16" s="38" t="s">
        <v>649</v>
      </c>
      <c r="C16" s="449">
        <v>58133</v>
      </c>
      <c r="D16" s="449">
        <v>420</v>
      </c>
      <c r="E16" s="449">
        <v>63319</v>
      </c>
      <c r="F16" s="449">
        <v>67180</v>
      </c>
      <c r="G16" s="449">
        <v>37203</v>
      </c>
      <c r="H16" s="449">
        <v>20616</v>
      </c>
      <c r="I16" s="550">
        <v>246871</v>
      </c>
    </row>
    <row r="17" spans="2:9" ht="20" customHeight="1">
      <c r="B17" s="38" t="s">
        <v>650</v>
      </c>
      <c r="C17" s="449">
        <v>-16644</v>
      </c>
      <c r="D17" s="449">
        <v>-221</v>
      </c>
      <c r="E17" s="449">
        <v>-18554</v>
      </c>
      <c r="F17" s="449">
        <v>-50240</v>
      </c>
      <c r="G17" s="449">
        <v>-19372</v>
      </c>
      <c r="H17" s="449">
        <v>-5780</v>
      </c>
      <c r="I17" s="550">
        <v>-110811</v>
      </c>
    </row>
    <row r="18" spans="2:9" ht="20" customHeight="1">
      <c r="B18" s="38" t="s">
        <v>651</v>
      </c>
      <c r="C18" s="449">
        <v>-13302</v>
      </c>
      <c r="D18" s="449">
        <v>-115</v>
      </c>
      <c r="E18" s="449">
        <v>-15319</v>
      </c>
      <c r="F18" s="449">
        <v>-5648</v>
      </c>
      <c r="G18" s="449">
        <v>-6337</v>
      </c>
      <c r="H18" s="449">
        <v>-4044</v>
      </c>
      <c r="I18" s="550">
        <v>-44765</v>
      </c>
    </row>
    <row r="19" spans="2:9" ht="20" customHeight="1">
      <c r="B19" s="177" t="s">
        <v>652</v>
      </c>
      <c r="C19" s="248">
        <v>-9385</v>
      </c>
      <c r="D19" s="248">
        <v>-36</v>
      </c>
      <c r="E19" s="248">
        <v>-11403</v>
      </c>
      <c r="F19" s="248">
        <v>-4450</v>
      </c>
      <c r="G19" s="248">
        <v>-921</v>
      </c>
      <c r="H19" s="248">
        <v>-1721</v>
      </c>
      <c r="I19" s="556">
        <v>-27916</v>
      </c>
    </row>
    <row r="20" spans="2:9" ht="20" customHeight="1">
      <c r="B20" s="571" t="s">
        <v>653</v>
      </c>
      <c r="C20" s="572">
        <v>18802</v>
      </c>
      <c r="D20" s="572">
        <v>47</v>
      </c>
      <c r="E20" s="572">
        <v>18043</v>
      </c>
      <c r="F20" s="572">
        <v>6843</v>
      </c>
      <c r="G20" s="572">
        <v>10572</v>
      </c>
      <c r="H20" s="572">
        <v>9070</v>
      </c>
      <c r="I20" s="573">
        <v>63377</v>
      </c>
    </row>
    <row r="21" spans="2:9" ht="20" customHeight="1">
      <c r="B21" s="177" t="s">
        <v>654</v>
      </c>
      <c r="C21" s="248">
        <v>-8106</v>
      </c>
      <c r="D21" s="248">
        <v>-3</v>
      </c>
      <c r="E21" s="248">
        <v>-4977</v>
      </c>
      <c r="F21" s="248">
        <v>-3065</v>
      </c>
      <c r="G21" s="248">
        <v>-6562</v>
      </c>
      <c r="H21" s="248">
        <v>-3567</v>
      </c>
      <c r="I21" s="556">
        <v>-26280</v>
      </c>
    </row>
    <row r="22" spans="2:9" ht="20" customHeight="1">
      <c r="B22" s="1295" t="s">
        <v>655</v>
      </c>
      <c r="C22" s="1278">
        <v>10696</v>
      </c>
      <c r="D22" s="1278">
        <v>44</v>
      </c>
      <c r="E22" s="1278">
        <v>13066</v>
      </c>
      <c r="F22" s="1278">
        <v>3778</v>
      </c>
      <c r="G22" s="1278">
        <v>4010</v>
      </c>
      <c r="H22" s="1278">
        <v>5503</v>
      </c>
      <c r="I22" s="1296">
        <v>37097</v>
      </c>
    </row>
    <row r="23" spans="2:9" ht="20" customHeight="1">
      <c r="B23" s="574" t="s">
        <v>228</v>
      </c>
      <c r="C23" s="575"/>
      <c r="D23" s="575"/>
      <c r="E23" s="575"/>
      <c r="F23" s="575"/>
      <c r="G23" s="575"/>
      <c r="H23" s="575"/>
      <c r="I23" s="575"/>
    </row>
    <row r="24" spans="2:9" ht="20" customHeight="1">
      <c r="B24" s="38" t="s">
        <v>656</v>
      </c>
      <c r="C24" s="449">
        <v>90506</v>
      </c>
      <c r="D24" s="449">
        <v>508</v>
      </c>
      <c r="E24" s="449">
        <v>79258</v>
      </c>
      <c r="F24" s="449">
        <v>121614</v>
      </c>
      <c r="G24" s="449">
        <v>41224</v>
      </c>
      <c r="H24" s="449">
        <v>19936</v>
      </c>
      <c r="I24" s="550">
        <v>353046</v>
      </c>
    </row>
    <row r="25" spans="2:9" ht="20" customHeight="1">
      <c r="B25" s="38" t="s">
        <v>650</v>
      </c>
      <c r="C25" s="449">
        <v>-21813</v>
      </c>
      <c r="D25" s="449">
        <v>-226</v>
      </c>
      <c r="E25" s="449">
        <v>-19236</v>
      </c>
      <c r="F25" s="449">
        <v>-95749</v>
      </c>
      <c r="G25" s="449">
        <v>-21282</v>
      </c>
      <c r="H25" s="449">
        <v>-4570</v>
      </c>
      <c r="I25" s="550">
        <v>-162876</v>
      </c>
    </row>
    <row r="26" spans="2:9" ht="20" customHeight="1">
      <c r="B26" s="38" t="s">
        <v>651</v>
      </c>
      <c r="C26" s="449">
        <v>-17735</v>
      </c>
      <c r="D26" s="449">
        <v>-135</v>
      </c>
      <c r="E26" s="449">
        <v>-13861</v>
      </c>
      <c r="F26" s="449">
        <v>-6656</v>
      </c>
      <c r="G26" s="449">
        <v>-6584</v>
      </c>
      <c r="H26" s="449">
        <v>-3093</v>
      </c>
      <c r="I26" s="550">
        <v>-48064</v>
      </c>
    </row>
    <row r="27" spans="2:9" ht="20" customHeight="1">
      <c r="B27" s="177" t="s">
        <v>652</v>
      </c>
      <c r="C27" s="248">
        <v>-22486</v>
      </c>
      <c r="D27" s="248">
        <v>-63</v>
      </c>
      <c r="E27" s="248">
        <v>-16357</v>
      </c>
      <c r="F27" s="248">
        <v>-5965</v>
      </c>
      <c r="G27" s="248">
        <v>-2322</v>
      </c>
      <c r="H27" s="248">
        <v>-2809</v>
      </c>
      <c r="I27" s="556">
        <v>-50002</v>
      </c>
    </row>
    <row r="28" spans="2:9" ht="20" customHeight="1">
      <c r="B28" s="571" t="s">
        <v>653</v>
      </c>
      <c r="C28" s="572">
        <v>28472</v>
      </c>
      <c r="D28" s="572">
        <v>84</v>
      </c>
      <c r="E28" s="572">
        <v>29804</v>
      </c>
      <c r="F28" s="572">
        <v>13244</v>
      </c>
      <c r="G28" s="572">
        <v>11036</v>
      </c>
      <c r="H28" s="572">
        <v>9464</v>
      </c>
      <c r="I28" s="573">
        <v>92104</v>
      </c>
    </row>
    <row r="29" spans="2:9" ht="20" customHeight="1">
      <c r="B29" s="177" t="s">
        <v>654</v>
      </c>
      <c r="C29" s="248">
        <v>-11811</v>
      </c>
      <c r="D29" s="248">
        <v>-16</v>
      </c>
      <c r="E29" s="248">
        <v>-8277</v>
      </c>
      <c r="F29" s="248">
        <v>-5469</v>
      </c>
      <c r="G29" s="248">
        <v>-5479</v>
      </c>
      <c r="H29" s="248">
        <v>-3247</v>
      </c>
      <c r="I29" s="556">
        <v>-34299</v>
      </c>
    </row>
    <row r="30" spans="2:9" ht="20" customHeight="1">
      <c r="B30" s="1295" t="s">
        <v>655</v>
      </c>
      <c r="C30" s="1278">
        <v>16661</v>
      </c>
      <c r="D30" s="1278">
        <v>68</v>
      </c>
      <c r="E30" s="1278">
        <v>21527</v>
      </c>
      <c r="F30" s="1278">
        <v>7775</v>
      </c>
      <c r="G30" s="1278">
        <v>5557</v>
      </c>
      <c r="H30" s="1278">
        <v>6217</v>
      </c>
      <c r="I30" s="1296">
        <v>57805</v>
      </c>
    </row>
    <row r="31" spans="2:9" ht="20" customHeight="1">
      <c r="B31" s="576"/>
      <c r="C31" s="577"/>
      <c r="D31" s="577"/>
      <c r="E31" s="577"/>
      <c r="F31" s="577"/>
      <c r="G31" s="577"/>
      <c r="H31" s="577"/>
      <c r="I31" s="577"/>
    </row>
    <row r="32" spans="2:9" ht="20" customHeight="1">
      <c r="B32" s="576"/>
      <c r="C32" s="577"/>
      <c r="D32" s="577"/>
      <c r="E32" s="577"/>
      <c r="F32" s="577"/>
      <c r="G32" s="577"/>
      <c r="H32" s="577"/>
      <c r="I32" s="577"/>
    </row>
    <row r="33" spans="2:9" ht="20" customHeight="1">
      <c r="B33" s="548" t="s">
        <v>9</v>
      </c>
      <c r="C33" s="1625" t="s">
        <v>564</v>
      </c>
      <c r="D33" s="1625"/>
      <c r="E33" s="1625"/>
      <c r="F33" s="1625"/>
      <c r="G33" s="1625"/>
      <c r="H33" s="1625"/>
      <c r="I33" s="1625"/>
    </row>
    <row r="34" spans="2:9" ht="42.75" customHeight="1">
      <c r="B34" s="1224"/>
      <c r="C34" s="1290" t="s">
        <v>539</v>
      </c>
      <c r="D34" s="1224" t="s">
        <v>461</v>
      </c>
      <c r="E34" s="1290" t="s">
        <v>540</v>
      </c>
      <c r="F34" s="1290" t="s">
        <v>541</v>
      </c>
      <c r="G34" s="1290" t="s">
        <v>474</v>
      </c>
      <c r="H34" s="1224" t="s">
        <v>482</v>
      </c>
      <c r="I34" s="1224" t="s">
        <v>31</v>
      </c>
    </row>
    <row r="35" spans="2:9" ht="20" customHeight="1">
      <c r="B35" s="1316" t="s">
        <v>241</v>
      </c>
      <c r="C35" s="1317"/>
      <c r="D35" s="1317"/>
      <c r="E35" s="1317"/>
      <c r="F35" s="1317"/>
      <c r="G35" s="1317"/>
      <c r="H35" s="1317"/>
      <c r="I35" s="1317"/>
    </row>
    <row r="36" spans="2:9" ht="20" customHeight="1">
      <c r="B36" s="38" t="s">
        <v>649</v>
      </c>
      <c r="C36" s="449">
        <v>70868</v>
      </c>
      <c r="D36" s="449">
        <v>436</v>
      </c>
      <c r="E36" s="449">
        <v>70854</v>
      </c>
      <c r="F36" s="449">
        <v>110796</v>
      </c>
      <c r="G36" s="449">
        <v>50810</v>
      </c>
      <c r="H36" s="449">
        <v>19953</v>
      </c>
      <c r="I36" s="550">
        <v>323717</v>
      </c>
    </row>
    <row r="37" spans="2:9" ht="20" customHeight="1">
      <c r="B37" s="38" t="s">
        <v>650</v>
      </c>
      <c r="C37" s="449">
        <v>-18957</v>
      </c>
      <c r="D37" s="449">
        <v>-224</v>
      </c>
      <c r="E37" s="449">
        <v>-18940</v>
      </c>
      <c r="F37" s="449">
        <v>-85511</v>
      </c>
      <c r="G37" s="449">
        <v>-20843</v>
      </c>
      <c r="H37" s="449">
        <v>-5187</v>
      </c>
      <c r="I37" s="550">
        <v>-149662</v>
      </c>
    </row>
    <row r="38" spans="2:9" ht="20" customHeight="1">
      <c r="B38" s="38" t="s">
        <v>651</v>
      </c>
      <c r="C38" s="449">
        <v>-15668</v>
      </c>
      <c r="D38" s="449">
        <v>-107</v>
      </c>
      <c r="E38" s="449">
        <v>-14942</v>
      </c>
      <c r="F38" s="449">
        <v>-7865</v>
      </c>
      <c r="G38" s="449">
        <v>-9171</v>
      </c>
      <c r="H38" s="449">
        <v>-3014</v>
      </c>
      <c r="I38" s="550">
        <v>-50767</v>
      </c>
    </row>
    <row r="39" spans="2:9" ht="20" customHeight="1">
      <c r="B39" s="177" t="s">
        <v>652</v>
      </c>
      <c r="C39" s="248">
        <v>-12932</v>
      </c>
      <c r="D39" s="248">
        <v>-46</v>
      </c>
      <c r="E39" s="248">
        <v>-12341</v>
      </c>
      <c r="F39" s="248">
        <v>-4887</v>
      </c>
      <c r="G39" s="248">
        <v>-1790</v>
      </c>
      <c r="H39" s="248">
        <v>-1867</v>
      </c>
      <c r="I39" s="556">
        <v>-33863</v>
      </c>
    </row>
    <row r="40" spans="2:9" ht="20" customHeight="1">
      <c r="B40" s="571" t="s">
        <v>653</v>
      </c>
      <c r="C40" s="572">
        <v>23311</v>
      </c>
      <c r="D40" s="572">
        <v>59</v>
      </c>
      <c r="E40" s="572">
        <v>24631</v>
      </c>
      <c r="F40" s="572">
        <v>12533</v>
      </c>
      <c r="G40" s="572">
        <v>19006</v>
      </c>
      <c r="H40" s="572">
        <v>9885</v>
      </c>
      <c r="I40" s="573">
        <v>89425</v>
      </c>
    </row>
    <row r="41" spans="2:9" ht="20" customHeight="1">
      <c r="B41" s="177" t="s">
        <v>654</v>
      </c>
      <c r="C41" s="248">
        <v>-10029</v>
      </c>
      <c r="D41" s="248">
        <v>-11</v>
      </c>
      <c r="E41" s="248">
        <v>-10004</v>
      </c>
      <c r="F41" s="248">
        <v>-5143</v>
      </c>
      <c r="G41" s="248">
        <v>-10061</v>
      </c>
      <c r="H41" s="248">
        <v>-3588</v>
      </c>
      <c r="I41" s="556">
        <v>-38836</v>
      </c>
    </row>
    <row r="42" spans="2:9" ht="20" customHeight="1">
      <c r="B42" s="1295" t="s">
        <v>655</v>
      </c>
      <c r="C42" s="1278">
        <v>13282</v>
      </c>
      <c r="D42" s="1278">
        <v>48</v>
      </c>
      <c r="E42" s="1278">
        <v>14627</v>
      </c>
      <c r="F42" s="1278">
        <v>7390</v>
      </c>
      <c r="G42" s="1278">
        <v>8945</v>
      </c>
      <c r="H42" s="1278">
        <v>6297</v>
      </c>
      <c r="I42" s="1296">
        <v>50589</v>
      </c>
    </row>
    <row r="43" spans="2:9" ht="20" customHeight="1">
      <c r="B43" s="1323" t="s">
        <v>303</v>
      </c>
      <c r="C43" s="1319"/>
      <c r="D43" s="1319"/>
      <c r="E43" s="1319"/>
      <c r="F43" s="1319"/>
      <c r="G43" s="1319"/>
      <c r="H43" s="1319"/>
      <c r="I43" s="1319"/>
    </row>
    <row r="44" spans="2:9" ht="20" customHeight="1">
      <c r="B44" s="38" t="s">
        <v>649</v>
      </c>
      <c r="C44" s="449">
        <v>43152</v>
      </c>
      <c r="D44" s="449">
        <v>341</v>
      </c>
      <c r="E44" s="449">
        <v>39525</v>
      </c>
      <c r="F44" s="449">
        <v>85550</v>
      </c>
      <c r="G44" s="449">
        <v>32649</v>
      </c>
      <c r="H44" s="449">
        <v>13099</v>
      </c>
      <c r="I44" s="550">
        <v>214316</v>
      </c>
    </row>
    <row r="45" spans="2:9" ht="20" customHeight="1">
      <c r="B45" s="38" t="s">
        <v>650</v>
      </c>
      <c r="C45" s="449">
        <v>-13573</v>
      </c>
      <c r="D45" s="449">
        <v>-208</v>
      </c>
      <c r="E45" s="449">
        <v>-13333</v>
      </c>
      <c r="F45" s="449">
        <v>-65377</v>
      </c>
      <c r="G45" s="449">
        <v>-14028</v>
      </c>
      <c r="H45" s="449">
        <v>-3994</v>
      </c>
      <c r="I45" s="550">
        <v>-110513</v>
      </c>
    </row>
    <row r="46" spans="2:9" ht="20" customHeight="1">
      <c r="B46" s="38" t="s">
        <v>651</v>
      </c>
      <c r="C46" s="449">
        <v>-12920</v>
      </c>
      <c r="D46" s="449">
        <v>-110</v>
      </c>
      <c r="E46" s="449">
        <v>-13150</v>
      </c>
      <c r="F46" s="449">
        <v>-7948</v>
      </c>
      <c r="G46" s="449">
        <v>-8873</v>
      </c>
      <c r="H46" s="449">
        <v>-3272</v>
      </c>
      <c r="I46" s="550">
        <v>-46273</v>
      </c>
    </row>
    <row r="47" spans="2:9" ht="20" customHeight="1">
      <c r="B47" s="177" t="s">
        <v>652</v>
      </c>
      <c r="C47" s="248">
        <v>-3161</v>
      </c>
      <c r="D47" s="248">
        <v>-16</v>
      </c>
      <c r="E47" s="248">
        <v>-4682</v>
      </c>
      <c r="F47" s="248">
        <v>-2741</v>
      </c>
      <c r="G47" s="248">
        <v>-859</v>
      </c>
      <c r="H47" s="248">
        <v>-736</v>
      </c>
      <c r="I47" s="556">
        <v>-12195</v>
      </c>
    </row>
    <row r="48" spans="2:9" ht="20" customHeight="1">
      <c r="B48" s="571" t="s">
        <v>653</v>
      </c>
      <c r="C48" s="572">
        <v>13498</v>
      </c>
      <c r="D48" s="572">
        <v>7</v>
      </c>
      <c r="E48" s="572">
        <v>8360</v>
      </c>
      <c r="F48" s="572">
        <v>9484</v>
      </c>
      <c r="G48" s="572">
        <v>8889</v>
      </c>
      <c r="H48" s="572">
        <v>5097</v>
      </c>
      <c r="I48" s="573">
        <v>45335</v>
      </c>
    </row>
    <row r="49" spans="2:9" ht="20" customHeight="1">
      <c r="B49" s="177" t="s">
        <v>654</v>
      </c>
      <c r="C49" s="248">
        <v>-6743</v>
      </c>
      <c r="D49" s="248">
        <v>7</v>
      </c>
      <c r="E49" s="248">
        <v>-4124</v>
      </c>
      <c r="F49" s="248">
        <v>-3705</v>
      </c>
      <c r="G49" s="248">
        <v>-4885</v>
      </c>
      <c r="H49" s="248">
        <v>-1453</v>
      </c>
      <c r="I49" s="556">
        <v>-20903</v>
      </c>
    </row>
    <row r="50" spans="2:9" ht="20" customHeight="1">
      <c r="B50" s="1297" t="s">
        <v>655</v>
      </c>
      <c r="C50" s="1285">
        <v>6755</v>
      </c>
      <c r="D50" s="1285">
        <v>14</v>
      </c>
      <c r="E50" s="1285">
        <v>4236</v>
      </c>
      <c r="F50" s="1285">
        <v>5779</v>
      </c>
      <c r="G50" s="1285">
        <v>4004</v>
      </c>
      <c r="H50" s="1285">
        <v>3644</v>
      </c>
      <c r="I50" s="1298">
        <v>24432</v>
      </c>
    </row>
    <row r="51" spans="2:9" ht="20" customHeight="1">
      <c r="B51" s="1320" t="s">
        <v>657</v>
      </c>
      <c r="C51" s="1321"/>
      <c r="D51" s="1321"/>
      <c r="E51" s="1321"/>
      <c r="F51" s="1321"/>
      <c r="G51" s="1321"/>
      <c r="H51" s="1321"/>
      <c r="I51" s="1321"/>
    </row>
    <row r="52" spans="2:9" ht="20" customHeight="1">
      <c r="B52" s="38" t="s">
        <v>658</v>
      </c>
      <c r="C52" s="449" t="s">
        <v>10</v>
      </c>
      <c r="D52" s="449" t="s">
        <v>10</v>
      </c>
      <c r="E52" s="449">
        <v>253</v>
      </c>
      <c r="F52" s="449" t="s">
        <v>10</v>
      </c>
      <c r="G52" s="449" t="s">
        <v>10</v>
      </c>
      <c r="H52" s="449" t="s">
        <v>10</v>
      </c>
      <c r="I52" s="550">
        <v>253</v>
      </c>
    </row>
    <row r="53" spans="2:9" ht="20" customHeight="1">
      <c r="B53" s="177" t="s">
        <v>659</v>
      </c>
      <c r="C53" s="248" t="s">
        <v>10</v>
      </c>
      <c r="D53" s="248" t="s">
        <v>10</v>
      </c>
      <c r="E53" s="248">
        <v>862</v>
      </c>
      <c r="F53" s="248" t="s">
        <v>10</v>
      </c>
      <c r="G53" s="248" t="s">
        <v>10</v>
      </c>
      <c r="H53" s="248" t="s">
        <v>10</v>
      </c>
      <c r="I53" s="556">
        <v>862</v>
      </c>
    </row>
    <row r="54" spans="2:9" ht="20" customHeight="1">
      <c r="B54" s="177" t="s">
        <v>660</v>
      </c>
      <c r="C54" s="248" t="s">
        <v>10</v>
      </c>
      <c r="D54" s="248" t="s">
        <v>10</v>
      </c>
      <c r="E54" s="248">
        <v>1440</v>
      </c>
      <c r="F54" s="248" t="s">
        <v>10</v>
      </c>
      <c r="G54" s="248" t="s">
        <v>10</v>
      </c>
      <c r="H54" s="248" t="s">
        <v>10</v>
      </c>
      <c r="I54" s="556">
        <v>1440</v>
      </c>
    </row>
    <row r="55" spans="2:9" ht="20" customHeight="1">
      <c r="B55" s="177" t="s">
        <v>661</v>
      </c>
      <c r="C55" s="248" t="s">
        <v>10</v>
      </c>
      <c r="D55" s="248" t="s">
        <v>10</v>
      </c>
      <c r="E55" s="248">
        <v>968</v>
      </c>
      <c r="F55" s="248" t="s">
        <v>10</v>
      </c>
      <c r="G55" s="248" t="s">
        <v>10</v>
      </c>
      <c r="H55" s="248" t="s">
        <v>10</v>
      </c>
      <c r="I55" s="556">
        <v>968</v>
      </c>
    </row>
    <row r="56" spans="2:9" ht="20" customHeight="1">
      <c r="B56" s="1297" t="s">
        <v>662</v>
      </c>
      <c r="C56" s="1285" t="s">
        <v>10</v>
      </c>
      <c r="D56" s="1285" t="s">
        <v>10</v>
      </c>
      <c r="E56" s="1285">
        <v>61</v>
      </c>
      <c r="F56" s="1285" t="s">
        <v>10</v>
      </c>
      <c r="G56" s="1285" t="s">
        <v>10</v>
      </c>
      <c r="H56" s="1285" t="s">
        <v>10</v>
      </c>
      <c r="I56" s="1298">
        <v>61</v>
      </c>
    </row>
    <row r="58" spans="2:9" ht="20" customHeight="1">
      <c r="B58" s="566" t="s">
        <v>9</v>
      </c>
      <c r="C58" s="1632" t="s">
        <v>565</v>
      </c>
      <c r="D58" s="1632"/>
      <c r="E58" s="1632"/>
      <c r="F58" s="1632"/>
      <c r="G58" s="1632"/>
      <c r="H58" s="1632"/>
      <c r="I58" s="1632"/>
    </row>
    <row r="59" spans="2:9" ht="42.75" customHeight="1">
      <c r="B59" s="1318" t="s">
        <v>663</v>
      </c>
      <c r="C59" s="1272" t="s">
        <v>539</v>
      </c>
      <c r="D59" s="1233" t="s">
        <v>461</v>
      </c>
      <c r="E59" s="1272" t="s">
        <v>540</v>
      </c>
      <c r="F59" s="1272" t="s">
        <v>541</v>
      </c>
      <c r="G59" s="1272" t="s">
        <v>474</v>
      </c>
      <c r="H59" s="1233" t="s">
        <v>482</v>
      </c>
      <c r="I59" s="1233" t="s">
        <v>31</v>
      </c>
    </row>
    <row r="60" spans="2:9" ht="20" customHeight="1">
      <c r="B60" s="38" t="s">
        <v>658</v>
      </c>
      <c r="C60" s="449" t="s">
        <v>10</v>
      </c>
      <c r="D60" s="449">
        <v>5061</v>
      </c>
      <c r="E60" s="449">
        <v>-183</v>
      </c>
      <c r="F60" s="449">
        <v>3330</v>
      </c>
      <c r="G60" s="449">
        <v>1709</v>
      </c>
      <c r="H60" s="449" t="s">
        <v>10</v>
      </c>
      <c r="I60" s="550">
        <v>9917</v>
      </c>
    </row>
    <row r="61" spans="2:9" ht="19.5" customHeight="1">
      <c r="B61" s="38" t="s">
        <v>659</v>
      </c>
      <c r="C61" s="449" t="s">
        <v>10</v>
      </c>
      <c r="D61" s="449">
        <v>7708</v>
      </c>
      <c r="E61" s="449">
        <v>135</v>
      </c>
      <c r="F61" s="449">
        <v>5437</v>
      </c>
      <c r="G61" s="449">
        <v>1662</v>
      </c>
      <c r="H61" s="449" t="s">
        <v>10</v>
      </c>
      <c r="I61" s="550">
        <v>14942</v>
      </c>
    </row>
    <row r="62" spans="2:9" ht="19.5" customHeight="1">
      <c r="B62" s="38" t="s">
        <v>660</v>
      </c>
      <c r="C62" s="449" t="s">
        <v>10</v>
      </c>
      <c r="D62" s="449">
        <v>10843</v>
      </c>
      <c r="E62" s="449">
        <v>635</v>
      </c>
      <c r="F62" s="449">
        <v>6255</v>
      </c>
      <c r="G62" s="449">
        <v>1019</v>
      </c>
      <c r="H62" s="449" t="s">
        <v>10</v>
      </c>
      <c r="I62" s="550">
        <v>18752</v>
      </c>
    </row>
    <row r="63" spans="2:9" ht="19.5" customHeight="1">
      <c r="B63" s="177" t="s">
        <v>661</v>
      </c>
      <c r="C63" s="248" t="s">
        <v>10</v>
      </c>
      <c r="D63" s="248">
        <v>11155</v>
      </c>
      <c r="E63" s="248">
        <v>82</v>
      </c>
      <c r="F63" s="248">
        <v>4371</v>
      </c>
      <c r="G63" s="248">
        <v>264</v>
      </c>
      <c r="H63" s="248" t="s">
        <v>10</v>
      </c>
      <c r="I63" s="556">
        <v>15872</v>
      </c>
    </row>
    <row r="64" spans="2:9" ht="20" customHeight="1">
      <c r="B64" s="1291" t="s">
        <v>662</v>
      </c>
      <c r="C64" s="1292"/>
      <c r="D64" s="1292"/>
      <c r="E64" s="1292"/>
      <c r="F64" s="1292"/>
      <c r="G64" s="1292"/>
      <c r="H64" s="1292"/>
      <c r="I64" s="1292"/>
    </row>
    <row r="65" spans="2:9" ht="20" customHeight="1">
      <c r="B65" s="38" t="s">
        <v>649</v>
      </c>
      <c r="C65" s="449" t="s">
        <v>10</v>
      </c>
      <c r="D65" s="449">
        <v>29006</v>
      </c>
      <c r="E65" s="449">
        <v>45</v>
      </c>
      <c r="F65" s="449">
        <v>23121</v>
      </c>
      <c r="G65" s="449">
        <v>1915</v>
      </c>
      <c r="H65" s="449" t="s">
        <v>10</v>
      </c>
      <c r="I65" s="550">
        <v>54087</v>
      </c>
    </row>
    <row r="66" spans="2:9" ht="20" customHeight="1">
      <c r="B66" s="38" t="s">
        <v>650</v>
      </c>
      <c r="C66" s="449" t="s">
        <v>10</v>
      </c>
      <c r="D66" s="449">
        <v>-8505</v>
      </c>
      <c r="E66" s="449">
        <v>-38</v>
      </c>
      <c r="F66" s="449">
        <v>-15457</v>
      </c>
      <c r="G66" s="449">
        <v>-964</v>
      </c>
      <c r="H66" s="449" t="s">
        <v>10</v>
      </c>
      <c r="I66" s="550">
        <v>-24964</v>
      </c>
    </row>
    <row r="67" spans="2:9" ht="20" customHeight="1">
      <c r="B67" s="38" t="s">
        <v>651</v>
      </c>
      <c r="C67" s="449" t="s">
        <v>10</v>
      </c>
      <c r="D67" s="449">
        <v>-1881</v>
      </c>
      <c r="E67" s="449" t="s">
        <v>10</v>
      </c>
      <c r="F67" s="449">
        <v>-3321</v>
      </c>
      <c r="G67" s="449">
        <v>-208</v>
      </c>
      <c r="H67" s="449" t="s">
        <v>10</v>
      </c>
      <c r="I67" s="556">
        <v>-5410</v>
      </c>
    </row>
    <row r="68" spans="2:9" ht="20" customHeight="1">
      <c r="B68" s="578" t="s">
        <v>652</v>
      </c>
      <c r="C68" s="248" t="s">
        <v>10</v>
      </c>
      <c r="D68" s="248">
        <v>-1875</v>
      </c>
      <c r="E68" s="248" t="s">
        <v>10</v>
      </c>
      <c r="F68" s="248">
        <v>-571</v>
      </c>
      <c r="G68" s="248">
        <v>-657</v>
      </c>
      <c r="H68" s="579" t="s">
        <v>10</v>
      </c>
      <c r="I68" s="556">
        <v>-3103</v>
      </c>
    </row>
    <row r="69" spans="2:9" ht="20" customHeight="1">
      <c r="B69" s="571" t="s">
        <v>653</v>
      </c>
      <c r="C69" s="572" t="s">
        <v>10</v>
      </c>
      <c r="D69" s="572">
        <v>16745</v>
      </c>
      <c r="E69" s="572">
        <v>7</v>
      </c>
      <c r="F69" s="572">
        <v>3772</v>
      </c>
      <c r="G69" s="572">
        <v>86</v>
      </c>
      <c r="H69" s="572" t="s">
        <v>10</v>
      </c>
      <c r="I69" s="573">
        <v>20610</v>
      </c>
    </row>
    <row r="70" spans="2:9" ht="20" customHeight="1">
      <c r="B70" s="177" t="s">
        <v>654</v>
      </c>
      <c r="C70" s="248" t="s">
        <v>10</v>
      </c>
      <c r="D70" s="248">
        <v>-9752</v>
      </c>
      <c r="E70" s="248">
        <v>13</v>
      </c>
      <c r="F70" s="248">
        <v>-2160</v>
      </c>
      <c r="G70" s="248">
        <v>-119</v>
      </c>
      <c r="H70" s="248" t="s">
        <v>10</v>
      </c>
      <c r="I70" s="925">
        <v>-12018</v>
      </c>
    </row>
    <row r="71" spans="2:9" ht="20" customHeight="1">
      <c r="B71" s="1322" t="s">
        <v>655</v>
      </c>
      <c r="C71" s="1285" t="s">
        <v>10</v>
      </c>
      <c r="D71" s="1285">
        <v>6993</v>
      </c>
      <c r="E71" s="1285">
        <v>20</v>
      </c>
      <c r="F71" s="1285">
        <v>1612</v>
      </c>
      <c r="G71" s="1285">
        <v>-33</v>
      </c>
      <c r="H71" s="1285" t="s">
        <v>10</v>
      </c>
      <c r="I71" s="1298">
        <v>8592</v>
      </c>
    </row>
  </sheetData>
  <mergeCells count="5">
    <mergeCell ref="B2:I2"/>
    <mergeCell ref="B4:I4"/>
    <mergeCell ref="C5:I5"/>
    <mergeCell ref="C33:I33"/>
    <mergeCell ref="C58:I58"/>
  </mergeCells>
  <hyperlinks>
    <hyperlink ref="A2" location="Summary!A1" display=" " xr:uid="{1FA38B3D-8844-4965-9EE1-4BCDB748A5F0}"/>
  </hyperlinks>
  <pageMargins left="0.74803149606299213" right="0.74803149606299213" top="0.98425196850393704" bottom="0.98425196850393704" header="0.51181102362204722" footer="0.51181102362204722"/>
  <pageSetup paperSize="9" scale="39" orientation="portrait" horizontalDpi="4294967292" verticalDpi="4294967292" r:id="rId1"/>
  <headerFooter>
    <oddFooter>&amp;L&amp;1#&amp;"Calibri"&amp;10&amp;K000000TOTAL Classification: Restricted Distribution TOTAL - All rights reserved</oddFooter>
  </headerFooter>
  <rowBreaks count="1" manualBreakCount="1">
    <brk id="31" max="9"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A387E-E787-4CB3-A388-609D33F4C766}">
  <sheetPr>
    <tabColor rgb="FF32C8C8"/>
  </sheetPr>
  <dimension ref="A2:K32"/>
  <sheetViews>
    <sheetView showGridLines="0" zoomScale="140" zoomScaleNormal="140" zoomScaleSheetLayoutView="100" zoomScalePageLayoutView="140" workbookViewId="0"/>
  </sheetViews>
  <sheetFormatPr baseColWidth="10" defaultColWidth="10.83203125" defaultRowHeight="20" customHeight="1"/>
  <cols>
    <col min="1" max="1" width="5.5" style="195" customWidth="1"/>
    <col min="2" max="2" width="59.1640625" style="195" customWidth="1"/>
    <col min="3" max="7" width="12" style="195" customWidth="1"/>
    <col min="8" max="8" width="5.5" style="366" customWidth="1"/>
    <col min="9" max="16384" width="10.83203125" style="366"/>
  </cols>
  <sheetData>
    <row r="2" spans="1:11" ht="20" customHeight="1">
      <c r="A2" s="21" t="s">
        <v>14</v>
      </c>
      <c r="B2" s="1574" t="s">
        <v>664</v>
      </c>
      <c r="C2" s="1574"/>
      <c r="D2" s="1574"/>
      <c r="E2" s="1574"/>
      <c r="F2" s="1574"/>
      <c r="G2" s="1574"/>
      <c r="H2" s="37"/>
      <c r="I2" s="37"/>
    </row>
    <row r="3" spans="1:11" ht="20" customHeight="1">
      <c r="B3" s="22"/>
      <c r="C3" s="22"/>
      <c r="D3" s="22"/>
      <c r="E3" s="22"/>
      <c r="F3" s="22"/>
      <c r="G3" s="22"/>
      <c r="H3" s="37"/>
      <c r="I3" s="37"/>
    </row>
    <row r="4" spans="1:11" ht="20" customHeight="1">
      <c r="B4" s="580" t="s">
        <v>564</v>
      </c>
      <c r="F4" s="581"/>
      <c r="G4" s="582"/>
    </row>
    <row r="5" spans="1:11" ht="20" customHeight="1">
      <c r="B5" s="549" t="s">
        <v>665</v>
      </c>
      <c r="C5" s="1335">
        <v>2020</v>
      </c>
      <c r="D5" s="1327">
        <v>2019</v>
      </c>
      <c r="E5" s="1327">
        <v>2018</v>
      </c>
      <c r="F5" s="1327">
        <v>2017</v>
      </c>
      <c r="G5" s="1328">
        <v>2016</v>
      </c>
      <c r="H5" s="364"/>
      <c r="I5" s="364"/>
    </row>
    <row r="6" spans="1:11" ht="20" customHeight="1">
      <c r="B6" s="1329" t="s">
        <v>666</v>
      </c>
      <c r="C6" s="1330">
        <v>50589</v>
      </c>
      <c r="D6" s="1331">
        <v>57805</v>
      </c>
      <c r="E6" s="1166">
        <v>37097</v>
      </c>
      <c r="F6" s="1166">
        <v>19502</v>
      </c>
      <c r="G6" s="1234">
        <v>24011</v>
      </c>
    </row>
    <row r="7" spans="1:11" ht="20" customHeight="1">
      <c r="B7" s="38" t="s">
        <v>667</v>
      </c>
      <c r="C7" s="583">
        <v>-12095</v>
      </c>
      <c r="D7" s="584">
        <v>-23292</v>
      </c>
      <c r="E7" s="450">
        <v>-23700</v>
      </c>
      <c r="F7" s="450">
        <v>-16822</v>
      </c>
      <c r="G7" s="164">
        <v>-12015</v>
      </c>
    </row>
    <row r="8" spans="1:11" ht="20" customHeight="1">
      <c r="B8" s="38" t="s">
        <v>668</v>
      </c>
      <c r="C8" s="583">
        <v>-55732</v>
      </c>
      <c r="D8" s="584">
        <v>-15484</v>
      </c>
      <c r="E8" s="450">
        <v>28420</v>
      </c>
      <c r="F8" s="450">
        <v>26699</v>
      </c>
      <c r="G8" s="164">
        <v>-21189</v>
      </c>
    </row>
    <row r="9" spans="1:11" ht="20" customHeight="1">
      <c r="B9" s="38" t="s">
        <v>669</v>
      </c>
      <c r="C9" s="583">
        <v>335</v>
      </c>
      <c r="D9" s="584">
        <v>558</v>
      </c>
      <c r="E9" s="450">
        <v>8412</v>
      </c>
      <c r="F9" s="450">
        <v>3244</v>
      </c>
      <c r="G9" s="164">
        <v>156</v>
      </c>
    </row>
    <row r="10" spans="1:11" ht="20" customHeight="1">
      <c r="B10" s="8" t="s">
        <v>670</v>
      </c>
      <c r="C10" s="583">
        <v>-1000</v>
      </c>
      <c r="D10" s="584">
        <v>-1735</v>
      </c>
      <c r="E10" s="450">
        <v>-1071</v>
      </c>
      <c r="F10" s="450">
        <v>-324</v>
      </c>
      <c r="G10" s="164">
        <v>400</v>
      </c>
      <c r="H10" s="364"/>
      <c r="I10" s="364"/>
      <c r="J10" s="364"/>
      <c r="K10" s="364"/>
    </row>
    <row r="11" spans="1:11" ht="20" customHeight="1">
      <c r="B11" s="38" t="s">
        <v>671</v>
      </c>
      <c r="C11" s="583">
        <v>7419</v>
      </c>
      <c r="D11" s="584">
        <v>6755</v>
      </c>
      <c r="E11" s="450">
        <v>6636</v>
      </c>
      <c r="F11" s="450">
        <v>8952</v>
      </c>
      <c r="G11" s="164">
        <v>13967</v>
      </c>
    </row>
    <row r="12" spans="1:11" ht="20" customHeight="1">
      <c r="B12" s="38" t="s">
        <v>672</v>
      </c>
      <c r="C12" s="583">
        <v>13635</v>
      </c>
      <c r="D12" s="584">
        <v>7845</v>
      </c>
      <c r="E12" s="450">
        <v>4588</v>
      </c>
      <c r="F12" s="450">
        <v>2427</v>
      </c>
      <c r="G12" s="164">
        <v>5347</v>
      </c>
    </row>
    <row r="13" spans="1:11" ht="20" customHeight="1">
      <c r="B13" s="38" t="s">
        <v>673</v>
      </c>
      <c r="C13" s="583">
        <v>5059</v>
      </c>
      <c r="D13" s="584">
        <v>5780</v>
      </c>
      <c r="E13" s="450">
        <v>3710</v>
      </c>
      <c r="F13" s="450">
        <v>1950</v>
      </c>
      <c r="G13" s="164">
        <v>2401</v>
      </c>
    </row>
    <row r="14" spans="1:11" ht="20" customHeight="1">
      <c r="B14" s="38" t="s">
        <v>674</v>
      </c>
      <c r="C14" s="583">
        <v>15919</v>
      </c>
      <c r="D14" s="584">
        <v>12146</v>
      </c>
      <c r="E14" s="450">
        <v>-11538</v>
      </c>
      <c r="F14" s="450">
        <v>-8155</v>
      </c>
      <c r="G14" s="164">
        <v>6304</v>
      </c>
    </row>
    <row r="15" spans="1:11" ht="20" customHeight="1">
      <c r="B15" s="38" t="s">
        <v>675</v>
      </c>
      <c r="C15" s="583">
        <v>329</v>
      </c>
      <c r="D15" s="584">
        <v>266</v>
      </c>
      <c r="E15" s="450">
        <v>7876</v>
      </c>
      <c r="F15" s="450">
        <v>98</v>
      </c>
      <c r="G15" s="164">
        <v>364</v>
      </c>
    </row>
    <row r="16" spans="1:11" ht="20" customHeight="1">
      <c r="B16" s="177" t="s">
        <v>546</v>
      </c>
      <c r="C16" s="925">
        <v>-26</v>
      </c>
      <c r="D16" s="266">
        <v>-55</v>
      </c>
      <c r="E16" s="216">
        <v>-2625</v>
      </c>
      <c r="F16" s="216">
        <v>-474</v>
      </c>
      <c r="G16" s="217">
        <v>-244</v>
      </c>
    </row>
    <row r="17" spans="2:7" ht="20" customHeight="1">
      <c r="B17" s="1297" t="s">
        <v>676</v>
      </c>
      <c r="C17" s="1334">
        <v>24432</v>
      </c>
      <c r="D17" s="1285">
        <v>50589</v>
      </c>
      <c r="E17" s="1285">
        <v>57805</v>
      </c>
      <c r="F17" s="1285">
        <v>37097</v>
      </c>
      <c r="G17" s="1333">
        <v>19502</v>
      </c>
    </row>
    <row r="18" spans="2:7" ht="20" customHeight="1">
      <c r="B18" s="585"/>
      <c r="C18" s="546"/>
      <c r="D18" s="546"/>
      <c r="E18" s="546"/>
      <c r="F18" s="546"/>
      <c r="G18" s="546"/>
    </row>
    <row r="19" spans="2:7" ht="20" customHeight="1">
      <c r="B19" s="580" t="s">
        <v>565</v>
      </c>
      <c r="E19" s="586"/>
      <c r="F19" s="586"/>
      <c r="G19" s="582"/>
    </row>
    <row r="20" spans="2:7" ht="20" customHeight="1">
      <c r="B20" s="1326" t="s">
        <v>9</v>
      </c>
      <c r="C20" s="1510">
        <v>2020</v>
      </c>
      <c r="D20" s="1324">
        <v>2019</v>
      </c>
      <c r="E20" s="1324">
        <v>2018</v>
      </c>
      <c r="F20" s="1324">
        <v>2017</v>
      </c>
      <c r="G20" s="1325">
        <v>2016</v>
      </c>
    </row>
    <row r="21" spans="2:7" ht="20" customHeight="1">
      <c r="B21" s="1329" t="s">
        <v>666</v>
      </c>
      <c r="C21" s="1330">
        <v>15872</v>
      </c>
      <c r="D21" s="1331">
        <v>18752</v>
      </c>
      <c r="E21" s="1166">
        <v>14942</v>
      </c>
      <c r="F21" s="1166">
        <v>9917</v>
      </c>
      <c r="G21" s="1234">
        <v>10501</v>
      </c>
    </row>
    <row r="22" spans="2:7" ht="20" customHeight="1">
      <c r="B22" s="38" t="s">
        <v>667</v>
      </c>
      <c r="C22" s="587">
        <v>-2133</v>
      </c>
      <c r="D22" s="584">
        <v>-3160</v>
      </c>
      <c r="E22" s="450">
        <v>-3248</v>
      </c>
      <c r="F22" s="450">
        <v>-2151</v>
      </c>
      <c r="G22" s="164">
        <v>-1745</v>
      </c>
    </row>
    <row r="23" spans="2:7" ht="20" customHeight="1">
      <c r="B23" s="38" t="s">
        <v>668</v>
      </c>
      <c r="C23" s="587">
        <v>-12705</v>
      </c>
      <c r="D23" s="584">
        <v>-8191</v>
      </c>
      <c r="E23" s="450">
        <v>7322</v>
      </c>
      <c r="F23" s="450">
        <v>7075</v>
      </c>
      <c r="G23" s="164">
        <v>-3840</v>
      </c>
    </row>
    <row r="24" spans="2:7" ht="20" customHeight="1">
      <c r="B24" s="38" t="s">
        <v>669</v>
      </c>
      <c r="C24" s="587">
        <v>234</v>
      </c>
      <c r="D24" s="584">
        <v>4386</v>
      </c>
      <c r="E24" s="588">
        <v>76</v>
      </c>
      <c r="F24" s="588">
        <v>57</v>
      </c>
      <c r="G24" s="164">
        <v>1204</v>
      </c>
    </row>
    <row r="25" spans="2:7" ht="20" customHeight="1">
      <c r="B25" s="38" t="s">
        <v>670</v>
      </c>
      <c r="C25" s="587">
        <v>-172</v>
      </c>
      <c r="D25" s="584">
        <v>-736</v>
      </c>
      <c r="E25" s="450">
        <v>-255</v>
      </c>
      <c r="F25" s="450">
        <v>-1171</v>
      </c>
      <c r="G25" s="164">
        <v>83</v>
      </c>
    </row>
    <row r="26" spans="2:7" ht="20" customHeight="1">
      <c r="B26" s="38" t="s">
        <v>671</v>
      </c>
      <c r="C26" s="587">
        <v>851</v>
      </c>
      <c r="D26" s="584">
        <v>845</v>
      </c>
      <c r="E26" s="450">
        <v>789</v>
      </c>
      <c r="F26" s="450">
        <v>789</v>
      </c>
      <c r="G26" s="164">
        <v>971</v>
      </c>
    </row>
    <row r="27" spans="2:7" ht="20" customHeight="1">
      <c r="B27" s="38" t="s">
        <v>672</v>
      </c>
      <c r="C27" s="587">
        <v>-1868</v>
      </c>
      <c r="D27" s="584">
        <v>-104</v>
      </c>
      <c r="E27" s="450">
        <v>1030</v>
      </c>
      <c r="F27" s="450">
        <v>783</v>
      </c>
      <c r="G27" s="164">
        <v>214</v>
      </c>
    </row>
    <row r="28" spans="2:7" ht="20" customHeight="1">
      <c r="B28" s="38" t="s">
        <v>673</v>
      </c>
      <c r="C28" s="587">
        <v>1587</v>
      </c>
      <c r="D28" s="584">
        <v>1875</v>
      </c>
      <c r="E28" s="450">
        <v>1494</v>
      </c>
      <c r="F28" s="450">
        <v>992</v>
      </c>
      <c r="G28" s="164">
        <v>1050</v>
      </c>
    </row>
    <row r="29" spans="2:7" ht="20" customHeight="1">
      <c r="B29" s="38" t="s">
        <v>674</v>
      </c>
      <c r="C29" s="587">
        <v>6926</v>
      </c>
      <c r="D29" s="584">
        <v>2205</v>
      </c>
      <c r="E29" s="450">
        <v>-3691</v>
      </c>
      <c r="F29" s="450">
        <v>-1420</v>
      </c>
      <c r="G29" s="164">
        <v>-340</v>
      </c>
    </row>
    <row r="30" spans="2:7" ht="20" customHeight="1">
      <c r="B30" s="38" t="s">
        <v>675</v>
      </c>
      <c r="C30" s="587" t="s">
        <v>10</v>
      </c>
      <c r="D30" s="584" t="s">
        <v>10</v>
      </c>
      <c r="E30" s="450">
        <v>388</v>
      </c>
      <c r="F30" s="450">
        <v>71</v>
      </c>
      <c r="G30" s="164">
        <v>1929</v>
      </c>
    </row>
    <row r="31" spans="2:7" ht="20" customHeight="1">
      <c r="B31" s="177" t="s">
        <v>546</v>
      </c>
      <c r="C31" s="701" t="s">
        <v>10</v>
      </c>
      <c r="D31" s="266" t="s">
        <v>10</v>
      </c>
      <c r="E31" s="216">
        <v>-95</v>
      </c>
      <c r="F31" s="216" t="s">
        <v>10</v>
      </c>
      <c r="G31" s="217">
        <v>-110</v>
      </c>
    </row>
    <row r="32" spans="2:7" ht="20" customHeight="1">
      <c r="B32" s="1297" t="s">
        <v>676</v>
      </c>
      <c r="C32" s="1332">
        <v>8592</v>
      </c>
      <c r="D32" s="1285">
        <v>15872</v>
      </c>
      <c r="E32" s="1285">
        <v>18752</v>
      </c>
      <c r="F32" s="1285">
        <v>14942</v>
      </c>
      <c r="G32" s="1333">
        <v>9917</v>
      </c>
    </row>
  </sheetData>
  <mergeCells count="1">
    <mergeCell ref="B2:G2"/>
  </mergeCells>
  <hyperlinks>
    <hyperlink ref="A2" location="Summary!A1" display=" " xr:uid="{66877FAF-2969-4616-986A-84D0B15AAC03}"/>
  </hyperlinks>
  <pageMargins left="0.75" right="0.75" top="1" bottom="1" header="0.5" footer="0.5"/>
  <pageSetup paperSize="9" scale="52"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8793D-8B83-421F-AB91-745F11680513}">
  <sheetPr>
    <tabColor rgb="FF32C8C8"/>
  </sheetPr>
  <dimension ref="A2:I54"/>
  <sheetViews>
    <sheetView showGridLines="0" zoomScale="140" zoomScaleNormal="140" zoomScaleSheetLayoutView="100" zoomScalePageLayoutView="140" workbookViewId="0"/>
  </sheetViews>
  <sheetFormatPr baseColWidth="10" defaultColWidth="10.83203125" defaultRowHeight="20" customHeight="1"/>
  <cols>
    <col min="1" max="1" width="5.5" style="195" customWidth="1"/>
    <col min="2" max="2" width="27" style="195" customWidth="1"/>
    <col min="3" max="9" width="12.33203125" style="195" customWidth="1"/>
    <col min="10" max="10" width="5.5" style="366" customWidth="1"/>
    <col min="11" max="16384" width="10.83203125" style="366"/>
  </cols>
  <sheetData>
    <row r="2" spans="1:9" ht="20" customHeight="1">
      <c r="A2" s="21" t="s">
        <v>14</v>
      </c>
      <c r="B2" s="1621" t="s">
        <v>677</v>
      </c>
      <c r="C2" s="1621"/>
      <c r="D2" s="1621"/>
      <c r="E2" s="1621"/>
      <c r="F2" s="1621"/>
      <c r="G2" s="1621"/>
    </row>
    <row r="4" spans="1:9" ht="20" customHeight="1">
      <c r="B4" s="1635" t="s">
        <v>678</v>
      </c>
      <c r="C4" s="1635"/>
      <c r="D4" s="1636">
        <v>2020</v>
      </c>
      <c r="E4" s="1636"/>
      <c r="F4" s="1637">
        <v>2019</v>
      </c>
      <c r="G4" s="1638"/>
      <c r="H4" s="1637">
        <v>2018</v>
      </c>
      <c r="I4" s="1638"/>
    </row>
    <row r="5" spans="1:9" ht="42.75" customHeight="1">
      <c r="B5" s="1639" t="s">
        <v>679</v>
      </c>
      <c r="C5" s="1639"/>
      <c r="D5" s="1344" t="s">
        <v>1060</v>
      </c>
      <c r="E5" s="1344" t="s">
        <v>680</v>
      </c>
      <c r="F5" s="1336" t="s">
        <v>681</v>
      </c>
      <c r="G5" s="1272" t="s">
        <v>680</v>
      </c>
      <c r="H5" s="1336" t="s">
        <v>681</v>
      </c>
      <c r="I5" s="1272" t="s">
        <v>680</v>
      </c>
    </row>
    <row r="6" spans="1:9" ht="20" customHeight="1">
      <c r="B6" s="38" t="s">
        <v>682</v>
      </c>
      <c r="C6" s="38" t="s">
        <v>381</v>
      </c>
      <c r="D6" s="502">
        <v>29080</v>
      </c>
      <c r="E6" s="502">
        <v>923</v>
      </c>
      <c r="F6" s="589">
        <v>29124</v>
      </c>
      <c r="G6" s="450">
        <v>917</v>
      </c>
      <c r="H6" s="589">
        <v>19649</v>
      </c>
      <c r="I6" s="450">
        <v>923</v>
      </c>
    </row>
    <row r="7" spans="1:9" ht="20" customHeight="1">
      <c r="B7" s="149"/>
      <c r="C7" s="149" t="s">
        <v>683</v>
      </c>
      <c r="D7" s="590">
        <v>11479</v>
      </c>
      <c r="E7" s="590">
        <v>232</v>
      </c>
      <c r="F7" s="591">
        <v>11625</v>
      </c>
      <c r="G7" s="592">
        <v>231</v>
      </c>
      <c r="H7" s="591">
        <v>7450</v>
      </c>
      <c r="I7" s="592">
        <v>221</v>
      </c>
    </row>
    <row r="8" spans="1:9" ht="20" customHeight="1">
      <c r="B8" s="38" t="s">
        <v>684</v>
      </c>
      <c r="C8" s="38" t="s">
        <v>381</v>
      </c>
      <c r="D8" s="502">
        <v>23689</v>
      </c>
      <c r="E8" s="502">
        <v>718</v>
      </c>
      <c r="F8" s="589">
        <v>23697</v>
      </c>
      <c r="G8" s="450">
        <v>709</v>
      </c>
      <c r="H8" s="589">
        <v>3733</v>
      </c>
      <c r="I8" s="450">
        <v>619</v>
      </c>
    </row>
    <row r="9" spans="1:9" ht="20" customHeight="1">
      <c r="B9" s="149"/>
      <c r="C9" s="149" t="s">
        <v>683</v>
      </c>
      <c r="D9" s="590">
        <v>4278</v>
      </c>
      <c r="E9" s="590">
        <v>148</v>
      </c>
      <c r="F9" s="591">
        <v>4280</v>
      </c>
      <c r="G9" s="592">
        <v>146</v>
      </c>
      <c r="H9" s="591">
        <v>685</v>
      </c>
      <c r="I9" s="592">
        <v>127</v>
      </c>
    </row>
    <row r="10" spans="1:9" ht="20" customHeight="1">
      <c r="B10" s="38" t="s">
        <v>540</v>
      </c>
      <c r="C10" s="38" t="s">
        <v>381</v>
      </c>
      <c r="D10" s="502">
        <v>97001</v>
      </c>
      <c r="E10" s="502">
        <v>800</v>
      </c>
      <c r="F10" s="589">
        <v>75322</v>
      </c>
      <c r="G10" s="450">
        <v>803</v>
      </c>
      <c r="H10" s="589">
        <v>77537</v>
      </c>
      <c r="I10" s="450">
        <v>718</v>
      </c>
    </row>
    <row r="11" spans="1:9" ht="20" customHeight="1">
      <c r="B11" s="149"/>
      <c r="C11" s="149" t="s">
        <v>683</v>
      </c>
      <c r="D11" s="590">
        <v>56918</v>
      </c>
      <c r="E11" s="590">
        <v>210</v>
      </c>
      <c r="F11" s="591">
        <v>48101</v>
      </c>
      <c r="G11" s="592">
        <v>218</v>
      </c>
      <c r="H11" s="591">
        <v>55174</v>
      </c>
      <c r="I11" s="592">
        <v>198</v>
      </c>
    </row>
    <row r="12" spans="1:9" ht="20" customHeight="1">
      <c r="B12" s="38" t="s">
        <v>685</v>
      </c>
      <c r="C12" s="38" t="s">
        <v>381</v>
      </c>
      <c r="D12" s="502">
        <v>53237</v>
      </c>
      <c r="E12" s="502">
        <v>3489</v>
      </c>
      <c r="F12" s="589">
        <v>50515</v>
      </c>
      <c r="G12" s="450">
        <v>3389</v>
      </c>
      <c r="H12" s="589">
        <v>31406</v>
      </c>
      <c r="I12" s="450">
        <v>3037</v>
      </c>
    </row>
    <row r="13" spans="1:9" ht="20" customHeight="1">
      <c r="B13" s="149"/>
      <c r="C13" s="149" t="s">
        <v>683</v>
      </c>
      <c r="D13" s="590">
        <v>11717</v>
      </c>
      <c r="E13" s="590">
        <v>519</v>
      </c>
      <c r="F13" s="591">
        <v>9660</v>
      </c>
      <c r="G13" s="592">
        <v>496</v>
      </c>
      <c r="H13" s="591">
        <v>6068</v>
      </c>
      <c r="I13" s="592">
        <v>427</v>
      </c>
    </row>
    <row r="14" spans="1:9" ht="20" customHeight="1">
      <c r="B14" s="38" t="s">
        <v>474</v>
      </c>
      <c r="C14" s="38" t="s">
        <v>381</v>
      </c>
      <c r="D14" s="502">
        <v>20156</v>
      </c>
      <c r="E14" s="502">
        <v>1135</v>
      </c>
      <c r="F14" s="589">
        <v>21052</v>
      </c>
      <c r="G14" s="450">
        <v>1040</v>
      </c>
      <c r="H14" s="589">
        <v>24595</v>
      </c>
      <c r="I14" s="450">
        <v>1102</v>
      </c>
    </row>
    <row r="15" spans="1:9" ht="20" customHeight="1">
      <c r="B15" s="149"/>
      <c r="C15" s="149" t="s">
        <v>683</v>
      </c>
      <c r="D15" s="590">
        <v>8387</v>
      </c>
      <c r="E15" s="590">
        <v>495</v>
      </c>
      <c r="F15" s="591">
        <v>8505</v>
      </c>
      <c r="G15" s="592">
        <v>477</v>
      </c>
      <c r="H15" s="591">
        <v>13355</v>
      </c>
      <c r="I15" s="592">
        <v>509</v>
      </c>
    </row>
    <row r="16" spans="1:9" ht="20" customHeight="1">
      <c r="B16" s="38" t="s">
        <v>482</v>
      </c>
      <c r="C16" s="38" t="s">
        <v>381</v>
      </c>
      <c r="D16" s="502">
        <v>34204</v>
      </c>
      <c r="E16" s="502">
        <v>773</v>
      </c>
      <c r="F16" s="589">
        <v>39741</v>
      </c>
      <c r="G16" s="450">
        <v>713</v>
      </c>
      <c r="H16" s="589">
        <v>42332</v>
      </c>
      <c r="I16" s="450">
        <v>668</v>
      </c>
    </row>
    <row r="17" spans="2:9" ht="20" customHeight="1">
      <c r="B17" s="177"/>
      <c r="C17" s="177" t="s">
        <v>683</v>
      </c>
      <c r="D17" s="1195">
        <v>18780</v>
      </c>
      <c r="E17" s="1195">
        <v>243</v>
      </c>
      <c r="F17" s="1337">
        <v>22323</v>
      </c>
      <c r="G17" s="1338">
        <v>229</v>
      </c>
      <c r="H17" s="1337">
        <v>24566</v>
      </c>
      <c r="I17" s="1338">
        <v>204</v>
      </c>
    </row>
    <row r="18" spans="2:9" ht="20" customHeight="1">
      <c r="B18" s="1642" t="s">
        <v>31</v>
      </c>
      <c r="C18" s="1297" t="s">
        <v>381</v>
      </c>
      <c r="D18" s="1286">
        <v>257367</v>
      </c>
      <c r="E18" s="1286">
        <v>7838</v>
      </c>
      <c r="F18" s="1339">
        <v>239451</v>
      </c>
      <c r="G18" s="1285">
        <v>7571</v>
      </c>
      <c r="H18" s="1339">
        <v>199252</v>
      </c>
      <c r="I18" s="1285">
        <v>7067</v>
      </c>
    </row>
    <row r="19" spans="2:9" ht="20" customHeight="1">
      <c r="B19" s="1643"/>
      <c r="C19" s="1340" t="s">
        <v>1059</v>
      </c>
      <c r="D19" s="1341">
        <v>111559</v>
      </c>
      <c r="E19" s="1341">
        <v>1847</v>
      </c>
      <c r="F19" s="1342">
        <v>104494</v>
      </c>
      <c r="G19" s="1343">
        <v>1797</v>
      </c>
      <c r="H19" s="1342">
        <v>107298</v>
      </c>
      <c r="I19" s="1343">
        <v>1686</v>
      </c>
    </row>
    <row r="21" spans="2:9" ht="20" customHeight="1">
      <c r="B21" s="1635" t="s">
        <v>678</v>
      </c>
      <c r="C21" s="1635"/>
      <c r="D21" s="1637">
        <v>2017</v>
      </c>
      <c r="E21" s="1622"/>
      <c r="F21" s="1638">
        <v>2016</v>
      </c>
      <c r="G21" s="1622"/>
    </row>
    <row r="22" spans="2:9" ht="42.75" customHeight="1">
      <c r="B22" s="1639" t="s">
        <v>679</v>
      </c>
      <c r="C22" s="1639"/>
      <c r="D22" s="1336" t="s">
        <v>681</v>
      </c>
      <c r="E22" s="1272" t="s">
        <v>680</v>
      </c>
      <c r="F22" s="1272" t="s">
        <v>681</v>
      </c>
      <c r="G22" s="1272" t="s">
        <v>680</v>
      </c>
      <c r="H22" s="593"/>
      <c r="I22" s="593"/>
    </row>
    <row r="23" spans="2:9" ht="20" customHeight="1">
      <c r="B23" s="38" t="s">
        <v>682</v>
      </c>
      <c r="C23" s="38" t="s">
        <v>381</v>
      </c>
      <c r="D23" s="589">
        <v>17885</v>
      </c>
      <c r="E23" s="450">
        <v>730</v>
      </c>
      <c r="F23" s="450">
        <v>18416</v>
      </c>
      <c r="G23" s="450">
        <v>719</v>
      </c>
      <c r="H23" s="594"/>
      <c r="I23" s="594"/>
    </row>
    <row r="24" spans="2:9" ht="20" customHeight="1">
      <c r="B24" s="149"/>
      <c r="C24" s="149" t="s">
        <v>683</v>
      </c>
      <c r="D24" s="591">
        <v>6567</v>
      </c>
      <c r="E24" s="592">
        <v>165</v>
      </c>
      <c r="F24" s="592">
        <v>6989</v>
      </c>
      <c r="G24" s="592">
        <v>154</v>
      </c>
    </row>
    <row r="25" spans="2:9" ht="20" customHeight="1">
      <c r="B25" s="38" t="s">
        <v>461</v>
      </c>
      <c r="C25" s="38" t="s">
        <v>381</v>
      </c>
      <c r="D25" s="589">
        <v>3758</v>
      </c>
      <c r="E25" s="450">
        <v>604</v>
      </c>
      <c r="F25" s="450">
        <v>3584</v>
      </c>
      <c r="G25" s="450">
        <v>503</v>
      </c>
    </row>
    <row r="26" spans="2:9" ht="20" customHeight="1">
      <c r="B26" s="149"/>
      <c r="C26" s="149" t="s">
        <v>683</v>
      </c>
      <c r="D26" s="591">
        <v>691</v>
      </c>
      <c r="E26" s="592">
        <v>121</v>
      </c>
      <c r="F26" s="592">
        <v>666</v>
      </c>
      <c r="G26" s="592">
        <v>93</v>
      </c>
    </row>
    <row r="27" spans="2:9" ht="20" customHeight="1">
      <c r="B27" s="38" t="s">
        <v>540</v>
      </c>
      <c r="C27" s="38" t="s">
        <v>381</v>
      </c>
      <c r="D27" s="589">
        <v>73608</v>
      </c>
      <c r="E27" s="450">
        <v>829</v>
      </c>
      <c r="F27" s="450">
        <v>79517</v>
      </c>
      <c r="G27" s="450">
        <v>806</v>
      </c>
    </row>
    <row r="28" spans="2:9" ht="20" customHeight="1">
      <c r="B28" s="149"/>
      <c r="C28" s="149" t="s">
        <v>683</v>
      </c>
      <c r="D28" s="591">
        <v>53518</v>
      </c>
      <c r="E28" s="592">
        <v>204</v>
      </c>
      <c r="F28" s="592">
        <v>46071</v>
      </c>
      <c r="G28" s="592">
        <v>200</v>
      </c>
    </row>
    <row r="29" spans="2:9" ht="20" customHeight="1">
      <c r="B29" s="38" t="s">
        <v>685</v>
      </c>
      <c r="C29" s="38" t="s">
        <v>381</v>
      </c>
      <c r="D29" s="589">
        <v>32977</v>
      </c>
      <c r="E29" s="450">
        <v>2879</v>
      </c>
      <c r="F29" s="450">
        <v>37148</v>
      </c>
      <c r="G29" s="450">
        <v>2606</v>
      </c>
    </row>
    <row r="30" spans="2:9" ht="20" customHeight="1">
      <c r="B30" s="149"/>
      <c r="C30" s="149" t="s">
        <v>683</v>
      </c>
      <c r="D30" s="591">
        <v>5902</v>
      </c>
      <c r="E30" s="592">
        <v>445</v>
      </c>
      <c r="F30" s="592">
        <v>9991</v>
      </c>
      <c r="G30" s="592">
        <v>371</v>
      </c>
    </row>
    <row r="31" spans="2:9" ht="20" customHeight="1">
      <c r="B31" s="38" t="s">
        <v>474</v>
      </c>
      <c r="C31" s="38" t="s">
        <v>381</v>
      </c>
      <c r="D31" s="589">
        <v>20487</v>
      </c>
      <c r="E31" s="450">
        <v>1075</v>
      </c>
      <c r="F31" s="450">
        <v>24569</v>
      </c>
      <c r="G31" s="450">
        <v>992</v>
      </c>
    </row>
    <row r="32" spans="2:9" ht="20" customHeight="1">
      <c r="B32" s="149"/>
      <c r="C32" s="149" t="s">
        <v>683</v>
      </c>
      <c r="D32" s="591">
        <v>11985</v>
      </c>
      <c r="E32" s="592">
        <v>527</v>
      </c>
      <c r="F32" s="592">
        <v>13155</v>
      </c>
      <c r="G32" s="592">
        <v>468</v>
      </c>
    </row>
    <row r="33" spans="2:9" ht="20" customHeight="1">
      <c r="B33" s="38" t="s">
        <v>482</v>
      </c>
      <c r="C33" s="38" t="s">
        <v>381</v>
      </c>
      <c r="D33" s="589">
        <v>52477</v>
      </c>
      <c r="E33" s="450">
        <v>885</v>
      </c>
      <c r="F33" s="450">
        <v>44242</v>
      </c>
      <c r="G33" s="450">
        <v>738</v>
      </c>
    </row>
    <row r="34" spans="2:9" ht="20" customHeight="1">
      <c r="B34" s="177"/>
      <c r="C34" s="177" t="s">
        <v>683</v>
      </c>
      <c r="D34" s="1337">
        <v>34556</v>
      </c>
      <c r="E34" s="1338">
        <v>321</v>
      </c>
      <c r="F34" s="1338">
        <v>27373</v>
      </c>
      <c r="G34" s="1338">
        <v>276</v>
      </c>
    </row>
    <row r="35" spans="2:9" ht="20" customHeight="1">
      <c r="B35" s="1642" t="s">
        <v>31</v>
      </c>
      <c r="C35" s="1297" t="s">
        <v>381</v>
      </c>
      <c r="D35" s="1339">
        <v>201192</v>
      </c>
      <c r="E35" s="1285">
        <v>7002</v>
      </c>
      <c r="F35" s="1285">
        <v>207476</v>
      </c>
      <c r="G35" s="1285">
        <v>6364</v>
      </c>
    </row>
    <row r="36" spans="2:9" ht="20" customHeight="1">
      <c r="B36" s="1643"/>
      <c r="C36" s="1340" t="s">
        <v>1059</v>
      </c>
      <c r="D36" s="1342">
        <v>113219</v>
      </c>
      <c r="E36" s="1343">
        <v>1783</v>
      </c>
      <c r="F36" s="1343">
        <v>104245</v>
      </c>
      <c r="G36" s="1343">
        <v>1562</v>
      </c>
    </row>
    <row r="38" spans="2:9" ht="20" customHeight="1">
      <c r="B38" s="1640" t="s">
        <v>686</v>
      </c>
      <c r="C38" s="1640"/>
      <c r="D38" s="1640"/>
      <c r="E38" s="1640"/>
      <c r="F38" s="1640"/>
      <c r="G38" s="1640"/>
      <c r="H38" s="1640"/>
      <c r="I38" s="1640"/>
    </row>
    <row r="39" spans="2:9" ht="20" customHeight="1">
      <c r="B39" s="1641" t="s">
        <v>687</v>
      </c>
      <c r="C39" s="1641"/>
      <c r="D39" s="1641"/>
      <c r="E39" s="1641"/>
      <c r="F39" s="1641"/>
      <c r="G39" s="1641"/>
      <c r="H39" s="1641"/>
      <c r="I39" s="1641"/>
    </row>
    <row r="40" spans="2:9" ht="20" customHeight="1">
      <c r="B40" s="1641" t="s">
        <v>688</v>
      </c>
      <c r="C40" s="1641"/>
      <c r="D40" s="1641"/>
      <c r="E40" s="1641"/>
      <c r="F40" s="1641"/>
      <c r="G40" s="1641"/>
      <c r="H40" s="1641"/>
      <c r="I40" s="1641"/>
    </row>
    <row r="54" ht="13" customHeight="1"/>
  </sheetData>
  <mergeCells count="15">
    <mergeCell ref="B5:C5"/>
    <mergeCell ref="B38:I38"/>
    <mergeCell ref="B39:I39"/>
    <mergeCell ref="B40:I40"/>
    <mergeCell ref="B18:B19"/>
    <mergeCell ref="B21:C21"/>
    <mergeCell ref="D21:E21"/>
    <mergeCell ref="F21:G21"/>
    <mergeCell ref="B22:C22"/>
    <mergeCell ref="B35:B36"/>
    <mergeCell ref="B2:G2"/>
    <mergeCell ref="B4:C4"/>
    <mergeCell ref="D4:E4"/>
    <mergeCell ref="F4:G4"/>
    <mergeCell ref="H4:I4"/>
  </mergeCells>
  <hyperlinks>
    <hyperlink ref="A2" location="Summary!A1" display=" " xr:uid="{A93B4BA3-692B-4CAF-A88B-F73B3BCEDBFC}"/>
  </hyperlinks>
  <pageMargins left="0.75" right="0.75" top="1" bottom="1" header="0.5" footer="0.5"/>
  <pageSetup paperSize="9" scale="63"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2C-10E4-4B0E-A864-929768DDDE68}">
  <sheetPr>
    <tabColor rgb="FF32C8C8"/>
  </sheetPr>
  <dimension ref="A2:I37"/>
  <sheetViews>
    <sheetView showGridLines="0" zoomScale="140" zoomScaleNormal="140" zoomScaleSheetLayoutView="100" zoomScalePageLayoutView="140" workbookViewId="0"/>
  </sheetViews>
  <sheetFormatPr baseColWidth="10" defaultColWidth="10.83203125" defaultRowHeight="20" customHeight="1"/>
  <cols>
    <col min="1" max="1" width="5.5" style="195" customWidth="1"/>
    <col min="2" max="2" width="27" style="195" customWidth="1"/>
    <col min="3" max="9" width="12.33203125" style="195" customWidth="1"/>
    <col min="10" max="10" width="5.5" style="366" customWidth="1"/>
    <col min="11" max="16384" width="10.83203125" style="366"/>
  </cols>
  <sheetData>
    <row r="2" spans="1:9" ht="20" customHeight="1">
      <c r="A2" s="21" t="s">
        <v>14</v>
      </c>
      <c r="B2" s="1621" t="str">
        <f>UPPER("Number of productive wells")</f>
        <v>NUMBER OF PRODUCTIVE WELLS</v>
      </c>
      <c r="C2" s="1621"/>
      <c r="D2" s="1621"/>
      <c r="E2" s="1621"/>
      <c r="F2" s="1621"/>
      <c r="G2" s="1621"/>
    </row>
    <row r="4" spans="1:9" ht="20" customHeight="1">
      <c r="B4" s="595" t="s">
        <v>40</v>
      </c>
      <c r="C4" s="593"/>
      <c r="D4" s="1636">
        <v>2020</v>
      </c>
      <c r="E4" s="1644"/>
      <c r="F4" s="1637">
        <v>2019</v>
      </c>
      <c r="G4" s="1622"/>
      <c r="H4" s="1637">
        <v>2018</v>
      </c>
      <c r="I4" s="1622"/>
    </row>
    <row r="5" spans="1:9" ht="42.75" customHeight="1">
      <c r="B5" s="1639" t="s">
        <v>689</v>
      </c>
      <c r="C5" s="1639"/>
      <c r="D5" s="1344" t="s">
        <v>690</v>
      </c>
      <c r="E5" s="1344" t="s">
        <v>1061</v>
      </c>
      <c r="F5" s="1336" t="s">
        <v>690</v>
      </c>
      <c r="G5" s="1272" t="s">
        <v>691</v>
      </c>
      <c r="H5" s="1336" t="s">
        <v>690</v>
      </c>
      <c r="I5" s="1272" t="s">
        <v>691</v>
      </c>
    </row>
    <row r="6" spans="1:9" ht="20" customHeight="1">
      <c r="B6" s="38" t="s">
        <v>682</v>
      </c>
      <c r="C6" s="38" t="s">
        <v>576</v>
      </c>
      <c r="D6" s="502">
        <v>732</v>
      </c>
      <c r="E6" s="502">
        <v>263</v>
      </c>
      <c r="F6" s="589">
        <v>778</v>
      </c>
      <c r="G6" s="450">
        <v>279</v>
      </c>
      <c r="H6" s="589">
        <v>767</v>
      </c>
      <c r="I6" s="450">
        <v>261</v>
      </c>
    </row>
    <row r="7" spans="1:9" ht="20" customHeight="1">
      <c r="B7" s="149"/>
      <c r="C7" s="149" t="s">
        <v>692</v>
      </c>
      <c r="D7" s="590">
        <v>250</v>
      </c>
      <c r="E7" s="590">
        <v>83</v>
      </c>
      <c r="F7" s="591">
        <v>281</v>
      </c>
      <c r="G7" s="592">
        <v>96</v>
      </c>
      <c r="H7" s="591">
        <v>314</v>
      </c>
      <c r="I7" s="592">
        <v>98</v>
      </c>
    </row>
    <row r="8" spans="1:9" ht="20" customHeight="1">
      <c r="B8" s="38" t="s">
        <v>461</v>
      </c>
      <c r="C8" s="38" t="s">
        <v>576</v>
      </c>
      <c r="D8" s="502">
        <v>350</v>
      </c>
      <c r="E8" s="502">
        <v>57</v>
      </c>
      <c r="F8" s="589">
        <v>418</v>
      </c>
      <c r="G8" s="450">
        <v>71</v>
      </c>
      <c r="H8" s="589">
        <v>337</v>
      </c>
      <c r="I8" s="450">
        <v>65</v>
      </c>
    </row>
    <row r="9" spans="1:9" ht="20" customHeight="1">
      <c r="B9" s="149"/>
      <c r="C9" s="149" t="s">
        <v>692</v>
      </c>
      <c r="D9" s="590">
        <v>823</v>
      </c>
      <c r="E9" s="590">
        <v>151</v>
      </c>
      <c r="F9" s="591">
        <v>766</v>
      </c>
      <c r="G9" s="592">
        <v>141</v>
      </c>
      <c r="H9" s="591">
        <v>627</v>
      </c>
      <c r="I9" s="592">
        <v>113</v>
      </c>
    </row>
    <row r="10" spans="1:9" ht="20" customHeight="1">
      <c r="B10" s="38" t="s">
        <v>540</v>
      </c>
      <c r="C10" s="38" t="s">
        <v>576</v>
      </c>
      <c r="D10" s="502">
        <v>1526</v>
      </c>
      <c r="E10" s="502">
        <v>416</v>
      </c>
      <c r="F10" s="589">
        <v>1531</v>
      </c>
      <c r="G10" s="450">
        <v>429</v>
      </c>
      <c r="H10" s="589">
        <v>1533</v>
      </c>
      <c r="I10" s="450">
        <v>429</v>
      </c>
    </row>
    <row r="11" spans="1:9" ht="20" customHeight="1">
      <c r="B11" s="149"/>
      <c r="C11" s="149" t="s">
        <v>692</v>
      </c>
      <c r="D11" s="590">
        <v>86</v>
      </c>
      <c r="E11" s="590">
        <v>18</v>
      </c>
      <c r="F11" s="591">
        <v>83</v>
      </c>
      <c r="G11" s="592">
        <v>19</v>
      </c>
      <c r="H11" s="591">
        <v>75</v>
      </c>
      <c r="I11" s="592">
        <v>14</v>
      </c>
    </row>
    <row r="12" spans="1:9" ht="20" customHeight="1">
      <c r="B12" s="38" t="s">
        <v>685</v>
      </c>
      <c r="C12" s="38" t="s">
        <v>576</v>
      </c>
      <c r="D12" s="502">
        <v>11041</v>
      </c>
      <c r="E12" s="502">
        <v>837</v>
      </c>
      <c r="F12" s="589">
        <v>12391</v>
      </c>
      <c r="G12" s="450">
        <v>829</v>
      </c>
      <c r="H12" s="589">
        <v>11189</v>
      </c>
      <c r="I12" s="450">
        <v>711</v>
      </c>
    </row>
    <row r="13" spans="1:9" ht="20" customHeight="1">
      <c r="B13" s="149"/>
      <c r="C13" s="149" t="s">
        <v>692</v>
      </c>
      <c r="D13" s="590">
        <v>200</v>
      </c>
      <c r="E13" s="590">
        <v>48</v>
      </c>
      <c r="F13" s="591">
        <v>197</v>
      </c>
      <c r="G13" s="592">
        <v>48</v>
      </c>
      <c r="H13" s="591">
        <v>190</v>
      </c>
      <c r="I13" s="592">
        <v>40</v>
      </c>
    </row>
    <row r="14" spans="1:9" ht="20" customHeight="1">
      <c r="B14" s="38" t="s">
        <v>474</v>
      </c>
      <c r="C14" s="38" t="s">
        <v>576</v>
      </c>
      <c r="D14" s="502">
        <v>1079</v>
      </c>
      <c r="E14" s="502">
        <v>354</v>
      </c>
      <c r="F14" s="589">
        <v>1085</v>
      </c>
      <c r="G14" s="450">
        <v>357</v>
      </c>
      <c r="H14" s="589">
        <v>1066</v>
      </c>
      <c r="I14" s="450">
        <v>352</v>
      </c>
    </row>
    <row r="15" spans="1:9" ht="20" customHeight="1">
      <c r="B15" s="149"/>
      <c r="C15" s="149" t="s">
        <v>692</v>
      </c>
      <c r="D15" s="590">
        <v>3601</v>
      </c>
      <c r="E15" s="590">
        <v>2177</v>
      </c>
      <c r="F15" s="591">
        <v>3500</v>
      </c>
      <c r="G15" s="592">
        <v>2246</v>
      </c>
      <c r="H15" s="591">
        <v>3528</v>
      </c>
      <c r="I15" s="592">
        <v>2052</v>
      </c>
    </row>
    <row r="16" spans="1:9" ht="20" customHeight="1">
      <c r="B16" s="38" t="s">
        <v>482</v>
      </c>
      <c r="C16" s="38" t="s">
        <v>576</v>
      </c>
      <c r="D16" s="502" t="s">
        <v>10</v>
      </c>
      <c r="E16" s="502" t="s">
        <v>10</v>
      </c>
      <c r="F16" s="589">
        <v>10</v>
      </c>
      <c r="G16" s="450">
        <v>9</v>
      </c>
      <c r="H16" s="589">
        <v>8</v>
      </c>
      <c r="I16" s="450">
        <v>7</v>
      </c>
    </row>
    <row r="17" spans="2:9" ht="20" customHeight="1">
      <c r="B17" s="177"/>
      <c r="C17" s="177" t="s">
        <v>692</v>
      </c>
      <c r="D17" s="246">
        <v>3336</v>
      </c>
      <c r="E17" s="246">
        <v>1040</v>
      </c>
      <c r="F17" s="1345">
        <v>2917</v>
      </c>
      <c r="G17" s="216">
        <v>920</v>
      </c>
      <c r="H17" s="1345">
        <v>2289</v>
      </c>
      <c r="I17" s="216">
        <v>743</v>
      </c>
    </row>
    <row r="18" spans="2:9" ht="20" customHeight="1">
      <c r="B18" s="1642" t="s">
        <v>31</v>
      </c>
      <c r="C18" s="1297" t="s">
        <v>576</v>
      </c>
      <c r="D18" s="1286">
        <v>14728</v>
      </c>
      <c r="E18" s="1286">
        <v>1927</v>
      </c>
      <c r="F18" s="1339">
        <v>16213</v>
      </c>
      <c r="G18" s="1285">
        <v>1974</v>
      </c>
      <c r="H18" s="1339">
        <v>14900</v>
      </c>
      <c r="I18" s="1285">
        <v>1825</v>
      </c>
    </row>
    <row r="19" spans="2:9" ht="20" customHeight="1">
      <c r="B19" s="1643"/>
      <c r="C19" s="1297" t="s">
        <v>692</v>
      </c>
      <c r="D19" s="1286">
        <v>8296</v>
      </c>
      <c r="E19" s="1286">
        <v>3517</v>
      </c>
      <c r="F19" s="1339">
        <v>7744</v>
      </c>
      <c r="G19" s="1285">
        <v>3470</v>
      </c>
      <c r="H19" s="1339">
        <v>7023</v>
      </c>
      <c r="I19" s="1285">
        <v>3060</v>
      </c>
    </row>
    <row r="21" spans="2:9" ht="20" customHeight="1">
      <c r="B21" s="595" t="s">
        <v>40</v>
      </c>
      <c r="C21" s="593"/>
      <c r="D21" s="1637">
        <v>2017</v>
      </c>
      <c r="E21" s="1638"/>
      <c r="F21" s="1637">
        <v>2016</v>
      </c>
      <c r="G21" s="1638"/>
    </row>
    <row r="22" spans="2:9" ht="42.75" customHeight="1">
      <c r="B22" s="1639" t="s">
        <v>689</v>
      </c>
      <c r="C22" s="1639"/>
      <c r="D22" s="1336" t="s">
        <v>690</v>
      </c>
      <c r="E22" s="1272" t="s">
        <v>691</v>
      </c>
      <c r="F22" s="1336" t="s">
        <v>690</v>
      </c>
      <c r="G22" s="1272" t="s">
        <v>691</v>
      </c>
    </row>
    <row r="23" spans="2:9" ht="20" customHeight="1">
      <c r="B23" s="38" t="s">
        <v>682</v>
      </c>
      <c r="C23" s="38" t="s">
        <v>576</v>
      </c>
      <c r="D23" s="589">
        <v>436</v>
      </c>
      <c r="E23" s="450">
        <v>114</v>
      </c>
      <c r="F23" s="589">
        <v>415</v>
      </c>
      <c r="G23" s="450">
        <v>106</v>
      </c>
    </row>
    <row r="24" spans="2:9" ht="20" customHeight="1">
      <c r="B24" s="149"/>
      <c r="C24" s="149" t="s">
        <v>692</v>
      </c>
      <c r="D24" s="591">
        <v>244</v>
      </c>
      <c r="E24" s="592">
        <v>90</v>
      </c>
      <c r="F24" s="591">
        <v>259</v>
      </c>
      <c r="G24" s="592">
        <v>87</v>
      </c>
    </row>
    <row r="25" spans="2:9" ht="20" customHeight="1">
      <c r="B25" s="38" t="s">
        <v>461</v>
      </c>
      <c r="C25" s="38" t="s">
        <v>576</v>
      </c>
      <c r="D25" s="589">
        <v>297</v>
      </c>
      <c r="E25" s="450">
        <v>55</v>
      </c>
      <c r="F25" s="589">
        <v>232</v>
      </c>
      <c r="G25" s="450">
        <v>39</v>
      </c>
    </row>
    <row r="26" spans="2:9" ht="20" customHeight="1">
      <c r="B26" s="149"/>
      <c r="C26" s="149" t="s">
        <v>692</v>
      </c>
      <c r="D26" s="591">
        <v>574</v>
      </c>
      <c r="E26" s="592">
        <v>100</v>
      </c>
      <c r="F26" s="591">
        <v>489</v>
      </c>
      <c r="G26" s="592">
        <v>80</v>
      </c>
    </row>
    <row r="27" spans="2:9" ht="20" customHeight="1">
      <c r="B27" s="38" t="s">
        <v>540</v>
      </c>
      <c r="C27" s="38" t="s">
        <v>576</v>
      </c>
      <c r="D27" s="589">
        <v>1590</v>
      </c>
      <c r="E27" s="450">
        <v>442</v>
      </c>
      <c r="F27" s="589">
        <v>2091</v>
      </c>
      <c r="G27" s="450">
        <v>561</v>
      </c>
    </row>
    <row r="28" spans="2:9" ht="20" customHeight="1">
      <c r="B28" s="149"/>
      <c r="C28" s="149" t="s">
        <v>692</v>
      </c>
      <c r="D28" s="591">
        <v>75</v>
      </c>
      <c r="E28" s="592">
        <v>15</v>
      </c>
      <c r="F28" s="591">
        <v>96</v>
      </c>
      <c r="G28" s="592">
        <v>19</v>
      </c>
    </row>
    <row r="29" spans="2:9" ht="20" customHeight="1">
      <c r="B29" s="38" t="s">
        <v>685</v>
      </c>
      <c r="C29" s="38" t="s">
        <v>576</v>
      </c>
      <c r="D29" s="589">
        <v>10197</v>
      </c>
      <c r="E29" s="450">
        <v>628</v>
      </c>
      <c r="F29" s="589">
        <v>9385</v>
      </c>
      <c r="G29" s="450">
        <v>609</v>
      </c>
    </row>
    <row r="30" spans="2:9" ht="20" customHeight="1">
      <c r="B30" s="149"/>
      <c r="C30" s="149" t="s">
        <v>692</v>
      </c>
      <c r="D30" s="591">
        <v>168</v>
      </c>
      <c r="E30" s="592">
        <v>41</v>
      </c>
      <c r="F30" s="591">
        <v>161</v>
      </c>
      <c r="G30" s="592">
        <v>44</v>
      </c>
    </row>
    <row r="31" spans="2:9" ht="20" customHeight="1">
      <c r="B31" s="38" t="s">
        <v>474</v>
      </c>
      <c r="C31" s="38" t="s">
        <v>576</v>
      </c>
      <c r="D31" s="589">
        <v>1044</v>
      </c>
      <c r="E31" s="450">
        <v>346</v>
      </c>
      <c r="F31" s="589">
        <v>954</v>
      </c>
      <c r="G31" s="450">
        <v>322</v>
      </c>
    </row>
    <row r="32" spans="2:9" ht="20" customHeight="1">
      <c r="B32" s="149"/>
      <c r="C32" s="149" t="s">
        <v>692</v>
      </c>
      <c r="D32" s="591">
        <v>3422</v>
      </c>
      <c r="E32" s="592">
        <v>2005</v>
      </c>
      <c r="F32" s="591">
        <v>3585</v>
      </c>
      <c r="G32" s="592">
        <v>2230</v>
      </c>
    </row>
    <row r="33" spans="2:7" ht="20" customHeight="1">
      <c r="B33" s="38" t="s">
        <v>482</v>
      </c>
      <c r="C33" s="38" t="s">
        <v>576</v>
      </c>
      <c r="D33" s="589">
        <v>131</v>
      </c>
      <c r="E33" s="450">
        <v>60</v>
      </c>
      <c r="F33" s="589">
        <v>124</v>
      </c>
      <c r="G33" s="450">
        <v>55</v>
      </c>
    </row>
    <row r="34" spans="2:7" ht="20" customHeight="1">
      <c r="B34" s="177"/>
      <c r="C34" s="177" t="s">
        <v>692</v>
      </c>
      <c r="D34" s="1345">
        <v>3053</v>
      </c>
      <c r="E34" s="216">
        <v>1108</v>
      </c>
      <c r="F34" s="1345">
        <v>2802</v>
      </c>
      <c r="G34" s="216">
        <v>976</v>
      </c>
    </row>
    <row r="35" spans="2:7" ht="20" customHeight="1">
      <c r="B35" s="1642" t="s">
        <v>31</v>
      </c>
      <c r="C35" s="1297" t="s">
        <v>576</v>
      </c>
      <c r="D35" s="1339">
        <v>13695</v>
      </c>
      <c r="E35" s="1285">
        <v>1645</v>
      </c>
      <c r="F35" s="1339">
        <v>13201</v>
      </c>
      <c r="G35" s="1285">
        <v>1692</v>
      </c>
    </row>
    <row r="36" spans="2:7" ht="20" customHeight="1">
      <c r="B36" s="1643"/>
      <c r="C36" s="1297" t="s">
        <v>692</v>
      </c>
      <c r="D36" s="1339">
        <v>7536</v>
      </c>
      <c r="E36" s="1285">
        <v>3359</v>
      </c>
      <c r="F36" s="1339">
        <v>7392</v>
      </c>
      <c r="G36" s="1285">
        <v>3436</v>
      </c>
    </row>
    <row r="37" spans="2:7" ht="40" customHeight="1">
      <c r="B37" s="596" t="s">
        <v>693</v>
      </c>
    </row>
  </sheetData>
  <mergeCells count="10">
    <mergeCell ref="B22:C22"/>
    <mergeCell ref="B35:B36"/>
    <mergeCell ref="B2:G2"/>
    <mergeCell ref="D4:E4"/>
    <mergeCell ref="F4:G4"/>
    <mergeCell ref="H4:I4"/>
    <mergeCell ref="B5:C5"/>
    <mergeCell ref="B18:B19"/>
    <mergeCell ref="D21:E21"/>
    <mergeCell ref="F21:G21"/>
  </mergeCells>
  <hyperlinks>
    <hyperlink ref="A2" location="Summary!A1" display=" " xr:uid="{014FE43B-EAB7-4E62-91E8-3241CCB331AA}"/>
  </hyperlinks>
  <pageMargins left="0.75" right="0.75" top="1" bottom="1" header="0.5" footer="0.5"/>
  <pageSetup paperSize="9" scale="60"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B923B-755B-4EE9-A58B-12A7817A9A9D}">
  <sheetPr>
    <tabColor rgb="FF32C8C8"/>
  </sheetPr>
  <dimension ref="A2:Q47"/>
  <sheetViews>
    <sheetView showGridLines="0" zoomScale="140" zoomScaleNormal="140" zoomScaleSheetLayoutView="100" zoomScalePageLayoutView="140" workbookViewId="0"/>
  </sheetViews>
  <sheetFormatPr baseColWidth="10" defaultColWidth="10.83203125" defaultRowHeight="20" customHeight="1"/>
  <cols>
    <col min="1" max="1" width="5.5" style="366" customWidth="1"/>
    <col min="2" max="2" width="21" style="195" customWidth="1"/>
    <col min="3" max="11" width="12.6640625" style="195" customWidth="1"/>
    <col min="12" max="12" width="5.5" style="366" customWidth="1"/>
    <col min="13" max="16384" width="10.83203125" style="366"/>
  </cols>
  <sheetData>
    <row r="2" spans="1:17" ht="20" customHeight="1">
      <c r="A2" s="21" t="s">
        <v>14</v>
      </c>
      <c r="B2" s="597" t="s">
        <v>694</v>
      </c>
      <c r="C2" s="597"/>
      <c r="D2" s="597"/>
      <c r="E2" s="597"/>
      <c r="F2" s="597"/>
      <c r="G2" s="597"/>
      <c r="H2" s="597"/>
    </row>
    <row r="4" spans="1:17" ht="20" customHeight="1">
      <c r="B4" s="595" t="s">
        <v>40</v>
      </c>
      <c r="C4" s="1636">
        <v>2020</v>
      </c>
      <c r="D4" s="1644"/>
      <c r="E4" s="1644"/>
      <c r="F4" s="1637">
        <v>2019</v>
      </c>
      <c r="G4" s="1622"/>
      <c r="H4" s="1622"/>
      <c r="I4" s="1637">
        <v>2018</v>
      </c>
      <c r="J4" s="1622"/>
      <c r="K4" s="1622"/>
    </row>
    <row r="5" spans="1:17" ht="42.75" customHeight="1">
      <c r="B5" s="1346" t="s">
        <v>689</v>
      </c>
      <c r="C5" s="1344" t="s">
        <v>1062</v>
      </c>
      <c r="D5" s="1344" t="s">
        <v>1063</v>
      </c>
      <c r="E5" s="1344" t="s">
        <v>1064</v>
      </c>
      <c r="F5" s="1336" t="s">
        <v>695</v>
      </c>
      <c r="G5" s="1272" t="s">
        <v>696</v>
      </c>
      <c r="H5" s="1272" t="s">
        <v>697</v>
      </c>
      <c r="I5" s="1336" t="s">
        <v>698</v>
      </c>
      <c r="J5" s="1272" t="s">
        <v>699</v>
      </c>
      <c r="K5" s="1272" t="s">
        <v>700</v>
      </c>
    </row>
    <row r="6" spans="1:17" ht="20" customHeight="1">
      <c r="B6" s="14" t="s">
        <v>701</v>
      </c>
      <c r="C6" s="598"/>
      <c r="D6" s="598"/>
      <c r="E6" s="598"/>
      <c r="F6" s="599"/>
      <c r="G6" s="600"/>
      <c r="H6" s="600"/>
      <c r="I6" s="599"/>
      <c r="J6" s="600"/>
      <c r="K6" s="600"/>
    </row>
    <row r="7" spans="1:17" ht="20" customHeight="1">
      <c r="B7" s="97" t="s">
        <v>702</v>
      </c>
      <c r="C7" s="601">
        <v>0.3</v>
      </c>
      <c r="D7" s="601">
        <v>0.5</v>
      </c>
      <c r="E7" s="601">
        <v>0.8</v>
      </c>
      <c r="F7" s="125">
        <v>1.3</v>
      </c>
      <c r="G7" s="126">
        <v>0.6</v>
      </c>
      <c r="H7" s="126">
        <v>1.9</v>
      </c>
      <c r="I7" s="125">
        <v>0.9</v>
      </c>
      <c r="J7" s="126">
        <v>0.8</v>
      </c>
      <c r="K7" s="126">
        <v>1.7</v>
      </c>
    </row>
    <row r="8" spans="1:17" ht="20" customHeight="1">
      <c r="B8" s="97" t="s">
        <v>461</v>
      </c>
      <c r="C8" s="601" t="s">
        <v>10</v>
      </c>
      <c r="D8" s="601" t="s">
        <v>10</v>
      </c>
      <c r="E8" s="601" t="s">
        <v>10</v>
      </c>
      <c r="F8" s="602" t="s">
        <v>10</v>
      </c>
      <c r="G8" s="126" t="s">
        <v>10</v>
      </c>
      <c r="H8" s="126" t="s">
        <v>10</v>
      </c>
      <c r="I8" s="602" t="s">
        <v>10</v>
      </c>
      <c r="J8" s="126" t="s">
        <v>10</v>
      </c>
      <c r="K8" s="126" t="s">
        <v>10</v>
      </c>
    </row>
    <row r="9" spans="1:17" ht="20" customHeight="1">
      <c r="B9" s="97" t="s">
        <v>540</v>
      </c>
      <c r="C9" s="601">
        <v>0.4</v>
      </c>
      <c r="D9" s="601" t="s">
        <v>10</v>
      </c>
      <c r="E9" s="601">
        <v>0.4</v>
      </c>
      <c r="F9" s="125">
        <v>1.1000000000000001</v>
      </c>
      <c r="G9" s="126">
        <v>0.6</v>
      </c>
      <c r="H9" s="126">
        <v>1.7</v>
      </c>
      <c r="I9" s="125">
        <v>0.1</v>
      </c>
      <c r="J9" s="126">
        <v>1</v>
      </c>
      <c r="K9" s="126">
        <v>1.1000000000000001</v>
      </c>
    </row>
    <row r="10" spans="1:17" ht="20" customHeight="1">
      <c r="B10" s="97" t="s">
        <v>541</v>
      </c>
      <c r="C10" s="601">
        <v>0.3</v>
      </c>
      <c r="D10" s="601">
        <v>0.4</v>
      </c>
      <c r="E10" s="601">
        <v>0.7</v>
      </c>
      <c r="F10" s="125">
        <v>1</v>
      </c>
      <c r="G10" s="126">
        <v>1.4</v>
      </c>
      <c r="H10" s="126">
        <v>2.4</v>
      </c>
      <c r="I10" s="125">
        <v>0.5</v>
      </c>
      <c r="J10" s="126" t="s">
        <v>10</v>
      </c>
      <c r="K10" s="126">
        <v>0.5</v>
      </c>
    </row>
    <row r="11" spans="1:17" ht="20" customHeight="1">
      <c r="B11" s="97" t="s">
        <v>474</v>
      </c>
      <c r="C11" s="601">
        <v>2.6</v>
      </c>
      <c r="D11" s="601">
        <v>0.5</v>
      </c>
      <c r="E11" s="601">
        <v>3.1</v>
      </c>
      <c r="F11" s="125">
        <v>1.4</v>
      </c>
      <c r="G11" s="126">
        <v>2.2000000000000002</v>
      </c>
      <c r="H11" s="126">
        <v>3.6</v>
      </c>
      <c r="I11" s="125">
        <v>0.5</v>
      </c>
      <c r="J11" s="126">
        <v>1.6</v>
      </c>
      <c r="K11" s="126">
        <v>2.1</v>
      </c>
      <c r="Q11" s="367"/>
    </row>
    <row r="12" spans="1:17" ht="20" customHeight="1">
      <c r="B12" s="655" t="s">
        <v>482</v>
      </c>
      <c r="C12" s="1348" t="s">
        <v>10</v>
      </c>
      <c r="D12" s="1348">
        <v>0.7</v>
      </c>
      <c r="E12" s="1348">
        <v>0.7</v>
      </c>
      <c r="F12" s="1349" t="s">
        <v>10</v>
      </c>
      <c r="G12" s="1350" t="s">
        <v>10</v>
      </c>
      <c r="H12" s="1350" t="s">
        <v>10</v>
      </c>
      <c r="I12" s="1351">
        <v>0.8</v>
      </c>
      <c r="J12" s="1350" t="s">
        <v>10</v>
      </c>
      <c r="K12" s="1350">
        <v>0.8</v>
      </c>
    </row>
    <row r="13" spans="1:17" ht="20" customHeight="1">
      <c r="B13" s="1164" t="s">
        <v>703</v>
      </c>
      <c r="C13" s="1355">
        <v>3.6</v>
      </c>
      <c r="D13" s="1355">
        <v>2.1</v>
      </c>
      <c r="E13" s="1355">
        <v>5.7</v>
      </c>
      <c r="F13" s="1356">
        <v>4.8</v>
      </c>
      <c r="G13" s="1357">
        <v>4.8</v>
      </c>
      <c r="H13" s="1357">
        <v>9.6</v>
      </c>
      <c r="I13" s="1356">
        <v>2.8</v>
      </c>
      <c r="J13" s="1357">
        <v>3.4</v>
      </c>
      <c r="K13" s="1357">
        <v>6.2</v>
      </c>
    </row>
    <row r="14" spans="1:17" ht="20" customHeight="1">
      <c r="B14" s="14" t="s">
        <v>704</v>
      </c>
      <c r="C14" s="603"/>
      <c r="D14" s="603"/>
      <c r="E14" s="603"/>
      <c r="F14" s="604"/>
      <c r="G14" s="605"/>
      <c r="H14" s="605"/>
      <c r="I14" s="604"/>
      <c r="J14" s="605"/>
      <c r="K14" s="605"/>
    </row>
    <row r="15" spans="1:17" ht="20" customHeight="1">
      <c r="B15" s="97" t="s">
        <v>702</v>
      </c>
      <c r="C15" s="601">
        <v>7.7</v>
      </c>
      <c r="D15" s="601" t="s">
        <v>10</v>
      </c>
      <c r="E15" s="601">
        <v>7.7</v>
      </c>
      <c r="F15" s="125">
        <v>9.1</v>
      </c>
      <c r="G15" s="126" t="s">
        <v>10</v>
      </c>
      <c r="H15" s="126">
        <v>9.1</v>
      </c>
      <c r="I15" s="125">
        <v>10.1</v>
      </c>
      <c r="J15" s="126" t="s">
        <v>10</v>
      </c>
      <c r="K15" s="126">
        <v>10.1</v>
      </c>
    </row>
    <row r="16" spans="1:17" ht="20" customHeight="1">
      <c r="B16" s="97" t="s">
        <v>461</v>
      </c>
      <c r="C16" s="601">
        <v>21.6</v>
      </c>
      <c r="D16" s="601" t="s">
        <v>10</v>
      </c>
      <c r="E16" s="601">
        <v>21.6</v>
      </c>
      <c r="F16" s="125">
        <v>26.2</v>
      </c>
      <c r="G16" s="126" t="s">
        <v>10</v>
      </c>
      <c r="H16" s="126">
        <v>26.2</v>
      </c>
      <c r="I16" s="125">
        <v>13.4</v>
      </c>
      <c r="J16" s="126" t="s">
        <v>10</v>
      </c>
      <c r="K16" s="126">
        <v>13.4</v>
      </c>
    </row>
    <row r="17" spans="2:11" ht="20" customHeight="1">
      <c r="B17" s="97" t="s">
        <v>540</v>
      </c>
      <c r="C17" s="601">
        <v>8</v>
      </c>
      <c r="D17" s="601" t="s">
        <v>10</v>
      </c>
      <c r="E17" s="601">
        <v>8</v>
      </c>
      <c r="F17" s="125">
        <v>17.399999999999999</v>
      </c>
      <c r="G17" s="129" t="s">
        <v>10</v>
      </c>
      <c r="H17" s="126">
        <v>17.399999999999999</v>
      </c>
      <c r="I17" s="125">
        <v>13</v>
      </c>
      <c r="J17" s="126">
        <v>0.1</v>
      </c>
      <c r="K17" s="126">
        <v>13.1</v>
      </c>
    </row>
    <row r="18" spans="2:11" ht="20" customHeight="1">
      <c r="B18" s="97" t="s">
        <v>541</v>
      </c>
      <c r="C18" s="601">
        <v>56.4</v>
      </c>
      <c r="D18" s="601" t="s">
        <v>10</v>
      </c>
      <c r="E18" s="601">
        <v>56.4</v>
      </c>
      <c r="F18" s="125">
        <v>69.599999999999994</v>
      </c>
      <c r="G18" s="126" t="s">
        <v>10</v>
      </c>
      <c r="H18" s="126">
        <v>69.599999999999994</v>
      </c>
      <c r="I18" s="125">
        <v>68.8</v>
      </c>
      <c r="J18" s="126" t="s">
        <v>10</v>
      </c>
      <c r="K18" s="126">
        <v>68.8</v>
      </c>
    </row>
    <row r="19" spans="2:11" ht="20" customHeight="1">
      <c r="B19" s="97" t="s">
        <v>474</v>
      </c>
      <c r="C19" s="601">
        <v>256.3</v>
      </c>
      <c r="D19" s="601" t="s">
        <v>10</v>
      </c>
      <c r="E19" s="601">
        <v>256.3</v>
      </c>
      <c r="F19" s="125">
        <v>64.3</v>
      </c>
      <c r="G19" s="126" t="s">
        <v>10</v>
      </c>
      <c r="H19" s="126">
        <v>64.3</v>
      </c>
      <c r="I19" s="125">
        <v>38.799999999999997</v>
      </c>
      <c r="J19" s="126">
        <v>0.3</v>
      </c>
      <c r="K19" s="126">
        <v>39.1</v>
      </c>
    </row>
    <row r="20" spans="2:11" ht="20" customHeight="1">
      <c r="B20" s="655" t="s">
        <v>482</v>
      </c>
      <c r="C20" s="1348">
        <v>114.9</v>
      </c>
      <c r="D20" s="1348" t="s">
        <v>10</v>
      </c>
      <c r="E20" s="1348">
        <v>114.9</v>
      </c>
      <c r="F20" s="1351">
        <v>170.1</v>
      </c>
      <c r="G20" s="1352" t="s">
        <v>10</v>
      </c>
      <c r="H20" s="1350">
        <v>170.1</v>
      </c>
      <c r="I20" s="1351">
        <v>116.3</v>
      </c>
      <c r="J20" s="1352" t="s">
        <v>10</v>
      </c>
      <c r="K20" s="1350">
        <v>116.3</v>
      </c>
    </row>
    <row r="21" spans="2:11" ht="20" customHeight="1">
      <c r="B21" s="1164" t="s">
        <v>703</v>
      </c>
      <c r="C21" s="1358">
        <v>464.9</v>
      </c>
      <c r="D21" s="1358" t="s">
        <v>10</v>
      </c>
      <c r="E21" s="1358">
        <v>464.9</v>
      </c>
      <c r="F21" s="1359">
        <v>356.7</v>
      </c>
      <c r="G21" s="1360" t="s">
        <v>10</v>
      </c>
      <c r="H21" s="1361">
        <v>356.7</v>
      </c>
      <c r="I21" s="1359">
        <v>260.39999999999998</v>
      </c>
      <c r="J21" s="1361">
        <v>0.4</v>
      </c>
      <c r="K21" s="1361">
        <v>260.8</v>
      </c>
    </row>
    <row r="22" spans="2:11" ht="20" customHeight="1">
      <c r="B22" s="1297" t="s">
        <v>31</v>
      </c>
      <c r="C22" s="1362">
        <v>468.5</v>
      </c>
      <c r="D22" s="1363">
        <v>2.1</v>
      </c>
      <c r="E22" s="1363">
        <v>470.6</v>
      </c>
      <c r="F22" s="1364">
        <v>361.5</v>
      </c>
      <c r="G22" s="1365">
        <v>4.8</v>
      </c>
      <c r="H22" s="1365">
        <v>366.3</v>
      </c>
      <c r="I22" s="1364">
        <v>263.2</v>
      </c>
      <c r="J22" s="1366">
        <v>3.8</v>
      </c>
      <c r="K22" s="1366">
        <v>267</v>
      </c>
    </row>
    <row r="23" spans="2:11" ht="20" customHeight="1" thickBot="1">
      <c r="F23" s="606"/>
      <c r="I23" s="1646"/>
      <c r="J23" s="1647"/>
      <c r="K23" s="1647"/>
    </row>
    <row r="24" spans="2:11" ht="20" customHeight="1" thickTop="1">
      <c r="B24" s="595" t="s">
        <v>40</v>
      </c>
      <c r="C24" s="1638">
        <v>2017</v>
      </c>
      <c r="D24" s="1638"/>
      <c r="E24" s="1648"/>
      <c r="F24" s="1637">
        <v>2016</v>
      </c>
      <c r="G24" s="1622"/>
      <c r="H24" s="1649"/>
      <c r="I24" s="1650"/>
      <c r="J24" s="1651"/>
      <c r="K24" s="1651"/>
    </row>
    <row r="25" spans="2:11" ht="42.75" customHeight="1">
      <c r="B25" s="1346" t="s">
        <v>689</v>
      </c>
      <c r="C25" s="1272" t="s">
        <v>698</v>
      </c>
      <c r="D25" s="1272" t="s">
        <v>699</v>
      </c>
      <c r="E25" s="1272" t="s">
        <v>700</v>
      </c>
      <c r="F25" s="1336" t="s">
        <v>698</v>
      </c>
      <c r="G25" s="1272" t="s">
        <v>699</v>
      </c>
      <c r="H25" s="1347" t="s">
        <v>700</v>
      </c>
      <c r="I25" s="607"/>
      <c r="J25" s="608"/>
      <c r="K25" s="608"/>
    </row>
    <row r="26" spans="2:11" ht="20" customHeight="1">
      <c r="B26" s="14" t="s">
        <v>701</v>
      </c>
      <c r="C26" s="609"/>
      <c r="D26" s="609"/>
      <c r="E26" s="609"/>
      <c r="F26" s="610"/>
      <c r="G26" s="609"/>
      <c r="H26" s="611"/>
      <c r="I26" s="607"/>
      <c r="J26" s="608"/>
      <c r="K26" s="608"/>
    </row>
    <row r="27" spans="2:11" ht="20" customHeight="1">
      <c r="B27" s="97" t="s">
        <v>603</v>
      </c>
      <c r="C27" s="126">
        <v>0.1</v>
      </c>
      <c r="D27" s="126">
        <v>1.8</v>
      </c>
      <c r="E27" s="126">
        <v>1.9</v>
      </c>
      <c r="F27" s="602">
        <v>1.1000000000000001</v>
      </c>
      <c r="G27" s="126">
        <v>1</v>
      </c>
      <c r="H27" s="124">
        <v>2.1</v>
      </c>
      <c r="I27" s="612"/>
      <c r="J27" s="613"/>
      <c r="K27" s="613"/>
    </row>
    <row r="28" spans="2:11" ht="20" customHeight="1">
      <c r="B28" s="97" t="s">
        <v>461</v>
      </c>
      <c r="C28" s="614" t="s">
        <v>10</v>
      </c>
      <c r="D28" s="126" t="s">
        <v>10</v>
      </c>
      <c r="E28" s="126" t="s">
        <v>10</v>
      </c>
      <c r="F28" s="602" t="s">
        <v>10</v>
      </c>
      <c r="G28" s="126" t="s">
        <v>10</v>
      </c>
      <c r="H28" s="124" t="s">
        <v>10</v>
      </c>
      <c r="I28" s="612"/>
      <c r="J28" s="613"/>
      <c r="K28" s="613"/>
    </row>
    <row r="29" spans="2:11" ht="20" customHeight="1">
      <c r="B29" s="97" t="s">
        <v>540</v>
      </c>
      <c r="C29" s="126">
        <v>0.2</v>
      </c>
      <c r="D29" s="126">
        <v>0.5</v>
      </c>
      <c r="E29" s="126">
        <v>0.8</v>
      </c>
      <c r="F29" s="125">
        <v>0.7</v>
      </c>
      <c r="G29" s="126" t="s">
        <v>10</v>
      </c>
      <c r="H29" s="124">
        <v>0.7</v>
      </c>
      <c r="I29" s="612"/>
      <c r="J29" s="613"/>
      <c r="K29" s="613"/>
    </row>
    <row r="30" spans="2:11" ht="20" customHeight="1">
      <c r="B30" s="97" t="s">
        <v>541</v>
      </c>
      <c r="C30" s="126">
        <v>0.6</v>
      </c>
      <c r="D30" s="126">
        <v>0.5</v>
      </c>
      <c r="E30" s="126">
        <v>1.1000000000000001</v>
      </c>
      <c r="F30" s="125">
        <v>0.8</v>
      </c>
      <c r="G30" s="126" t="s">
        <v>10</v>
      </c>
      <c r="H30" s="124">
        <v>0.8</v>
      </c>
      <c r="I30" s="612"/>
      <c r="J30" s="613"/>
      <c r="K30" s="613"/>
    </row>
    <row r="31" spans="2:11" ht="20" customHeight="1">
      <c r="B31" s="97" t="s">
        <v>474</v>
      </c>
      <c r="C31" s="126">
        <v>1.3</v>
      </c>
      <c r="D31" s="126">
        <v>0.5</v>
      </c>
      <c r="E31" s="126">
        <v>1.7</v>
      </c>
      <c r="F31" s="125">
        <v>2.1</v>
      </c>
      <c r="G31" s="126">
        <v>0.8</v>
      </c>
      <c r="H31" s="615">
        <v>2.9</v>
      </c>
      <c r="I31" s="612"/>
      <c r="J31" s="613"/>
      <c r="K31" s="613"/>
    </row>
    <row r="32" spans="2:11" ht="20" customHeight="1">
      <c r="B32" s="655" t="s">
        <v>482</v>
      </c>
      <c r="C32" s="1350">
        <v>1.2</v>
      </c>
      <c r="D32" s="1350">
        <v>0.7</v>
      </c>
      <c r="E32" s="1350">
        <v>1.9</v>
      </c>
      <c r="F32" s="1349">
        <v>1.5999999999999999</v>
      </c>
      <c r="G32" s="1350" t="s">
        <v>10</v>
      </c>
      <c r="H32" s="1353">
        <v>1.5999999999999999</v>
      </c>
      <c r="I32" s="612"/>
      <c r="J32" s="613"/>
      <c r="K32" s="613"/>
    </row>
    <row r="33" spans="2:11" ht="20" customHeight="1">
      <c r="B33" s="1164" t="s">
        <v>703</v>
      </c>
      <c r="C33" s="1357">
        <v>3.4</v>
      </c>
      <c r="D33" s="1357">
        <v>4</v>
      </c>
      <c r="E33" s="1357">
        <v>7.4</v>
      </c>
      <c r="F33" s="1356">
        <v>6.3</v>
      </c>
      <c r="G33" s="1357">
        <v>1.8</v>
      </c>
      <c r="H33" s="1367">
        <v>8.1</v>
      </c>
      <c r="I33" s="616"/>
      <c r="J33" s="617"/>
      <c r="K33" s="617"/>
    </row>
    <row r="34" spans="2:11" ht="20" customHeight="1">
      <c r="B34" s="14" t="s">
        <v>704</v>
      </c>
      <c r="C34" s="605"/>
      <c r="D34" s="605"/>
      <c r="E34" s="605"/>
      <c r="F34" s="604"/>
      <c r="G34" s="605"/>
      <c r="H34" s="618"/>
      <c r="I34" s="616"/>
      <c r="J34" s="617"/>
      <c r="K34" s="617"/>
    </row>
    <row r="35" spans="2:11" ht="20" customHeight="1">
      <c r="B35" s="97" t="s">
        <v>603</v>
      </c>
      <c r="C35" s="126">
        <v>8.8000000000000007</v>
      </c>
      <c r="D35" s="126" t="s">
        <v>10</v>
      </c>
      <c r="E35" s="126">
        <v>8.8000000000000007</v>
      </c>
      <c r="F35" s="125">
        <v>13.6</v>
      </c>
      <c r="G35" s="126">
        <v>0.5</v>
      </c>
      <c r="H35" s="124">
        <v>14.1</v>
      </c>
      <c r="I35" s="612"/>
      <c r="J35" s="613"/>
      <c r="K35" s="613"/>
    </row>
    <row r="36" spans="2:11" ht="20" customHeight="1">
      <c r="B36" s="97" t="s">
        <v>461</v>
      </c>
      <c r="C36" s="126">
        <v>21.5</v>
      </c>
      <c r="D36" s="126" t="s">
        <v>10</v>
      </c>
      <c r="E36" s="126">
        <v>21.5</v>
      </c>
      <c r="F36" s="125">
        <v>18.7</v>
      </c>
      <c r="G36" s="126" t="s">
        <v>10</v>
      </c>
      <c r="H36" s="124">
        <v>18.7</v>
      </c>
      <c r="I36" s="612"/>
      <c r="J36" s="613"/>
      <c r="K36" s="613"/>
    </row>
    <row r="37" spans="2:11" ht="20" customHeight="1">
      <c r="B37" s="97" t="s">
        <v>540</v>
      </c>
      <c r="C37" s="126">
        <v>14.4</v>
      </c>
      <c r="D37" s="129" t="s">
        <v>10</v>
      </c>
      <c r="E37" s="126">
        <v>14.4</v>
      </c>
      <c r="F37" s="125">
        <v>14.6</v>
      </c>
      <c r="G37" s="129" t="s">
        <v>10</v>
      </c>
      <c r="H37" s="124">
        <v>14.6</v>
      </c>
      <c r="I37" s="612"/>
      <c r="J37" s="613"/>
      <c r="K37" s="613"/>
    </row>
    <row r="38" spans="2:11" ht="20" customHeight="1">
      <c r="B38" s="97" t="s">
        <v>541</v>
      </c>
      <c r="C38" s="126">
        <v>82</v>
      </c>
      <c r="D38" s="126" t="s">
        <v>10</v>
      </c>
      <c r="E38" s="126">
        <v>82</v>
      </c>
      <c r="F38" s="125">
        <v>49.3</v>
      </c>
      <c r="G38" s="126">
        <v>1.0999999999999999</v>
      </c>
      <c r="H38" s="124">
        <v>50.4</v>
      </c>
      <c r="I38" s="612"/>
      <c r="J38" s="613"/>
      <c r="K38" s="613"/>
    </row>
    <row r="39" spans="2:11" ht="20" customHeight="1">
      <c r="B39" s="97" t="s">
        <v>474</v>
      </c>
      <c r="C39" s="126">
        <v>29.2</v>
      </c>
      <c r="D39" s="126">
        <v>0.5</v>
      </c>
      <c r="E39" s="126">
        <v>29.7</v>
      </c>
      <c r="F39" s="125">
        <v>35.4</v>
      </c>
      <c r="G39" s="126" t="s">
        <v>10</v>
      </c>
      <c r="H39" s="124">
        <v>35.4</v>
      </c>
      <c r="I39" s="612"/>
      <c r="J39" s="613"/>
      <c r="K39" s="613"/>
    </row>
    <row r="40" spans="2:11" ht="20" customHeight="1">
      <c r="B40" s="655" t="s">
        <v>482</v>
      </c>
      <c r="C40" s="1350">
        <v>132.4</v>
      </c>
      <c r="D40" s="1352" t="s">
        <v>10</v>
      </c>
      <c r="E40" s="1350">
        <v>132.4</v>
      </c>
      <c r="F40" s="1351">
        <v>151</v>
      </c>
      <c r="G40" s="1354" t="s">
        <v>10</v>
      </c>
      <c r="H40" s="1353">
        <v>151</v>
      </c>
      <c r="I40" s="612"/>
      <c r="J40" s="613"/>
      <c r="K40" s="613"/>
    </row>
    <row r="41" spans="2:11" ht="20" customHeight="1">
      <c r="B41" s="1164" t="s">
        <v>703</v>
      </c>
      <c r="C41" s="1361">
        <v>288.3</v>
      </c>
      <c r="D41" s="1361">
        <v>0.5</v>
      </c>
      <c r="E41" s="1361">
        <v>288.8</v>
      </c>
      <c r="F41" s="1373">
        <v>282.60000000000002</v>
      </c>
      <c r="G41" s="1360">
        <v>1.5999999999999999</v>
      </c>
      <c r="H41" s="1374">
        <v>284.2</v>
      </c>
      <c r="I41" s="619"/>
      <c r="J41" s="620"/>
      <c r="K41" s="620"/>
    </row>
    <row r="42" spans="2:11" ht="20" customHeight="1">
      <c r="B42" s="1340" t="s">
        <v>31</v>
      </c>
      <c r="C42" s="1368">
        <v>291.7</v>
      </c>
      <c r="D42" s="1369">
        <v>4.5</v>
      </c>
      <c r="E42" s="1369">
        <v>296.2</v>
      </c>
      <c r="F42" s="1370">
        <v>288.89999999999998</v>
      </c>
      <c r="G42" s="1371">
        <v>3.4</v>
      </c>
      <c r="H42" s="1372">
        <v>292.3</v>
      </c>
      <c r="I42" s="621"/>
      <c r="J42" s="622"/>
      <c r="K42" s="622"/>
    </row>
    <row r="44" spans="2:11" ht="20" customHeight="1">
      <c r="B44" s="1623" t="s">
        <v>705</v>
      </c>
      <c r="C44" s="1623"/>
      <c r="D44" s="1623"/>
      <c r="E44" s="1623"/>
      <c r="F44" s="1623"/>
      <c r="G44" s="1623"/>
      <c r="H44" s="1623"/>
      <c r="I44" s="1623"/>
      <c r="J44" s="1623"/>
      <c r="K44" s="1623"/>
    </row>
    <row r="45" spans="2:11" ht="20" customHeight="1">
      <c r="B45" s="1645" t="s">
        <v>706</v>
      </c>
      <c r="C45" s="1645"/>
      <c r="D45" s="1645"/>
      <c r="E45" s="1645"/>
      <c r="F45" s="1645"/>
      <c r="G45" s="1645"/>
      <c r="H45" s="1645"/>
      <c r="I45" s="1645"/>
      <c r="J45" s="1645"/>
      <c r="K45" s="1645"/>
    </row>
    <row r="46" spans="2:11" ht="20" customHeight="1">
      <c r="B46" s="1645" t="s">
        <v>707</v>
      </c>
      <c r="C46" s="1645"/>
      <c r="D46" s="1645"/>
      <c r="E46" s="1645"/>
      <c r="F46" s="1645"/>
      <c r="G46" s="1645"/>
      <c r="H46" s="1645"/>
      <c r="I46" s="1645"/>
      <c r="J46" s="1645"/>
      <c r="K46" s="1645"/>
    </row>
    <row r="47" spans="2:11" ht="20" customHeight="1">
      <c r="B47" s="1645" t="s">
        <v>708</v>
      </c>
      <c r="C47" s="1645"/>
      <c r="D47" s="1645"/>
      <c r="E47" s="1645"/>
      <c r="F47" s="1645"/>
      <c r="G47" s="1645"/>
      <c r="H47" s="1645"/>
      <c r="I47" s="1645"/>
      <c r="J47" s="1645"/>
      <c r="K47" s="1645"/>
    </row>
  </sheetData>
  <mergeCells count="11">
    <mergeCell ref="B44:K44"/>
    <mergeCell ref="B45:K45"/>
    <mergeCell ref="B46:K46"/>
    <mergeCell ref="B47:K47"/>
    <mergeCell ref="C4:E4"/>
    <mergeCell ref="F4:H4"/>
    <mergeCell ref="I4:K4"/>
    <mergeCell ref="I23:K23"/>
    <mergeCell ref="C24:E24"/>
    <mergeCell ref="F24:H24"/>
    <mergeCell ref="I24:K24"/>
  </mergeCells>
  <hyperlinks>
    <hyperlink ref="A2" location="Summary!A1" display=" " xr:uid="{76DA3D71-AE6E-4A91-9A2E-2D9ACCB4EDC8}"/>
  </hyperlinks>
  <pageMargins left="0.75" right="0.75" top="1" bottom="1" header="0.5" footer="0.5"/>
  <pageSetup paperSize="9" scale="4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71961-5F66-4BB5-B659-381D48AFCA9C}">
  <sheetPr>
    <tabColor rgb="FF32C8C8"/>
  </sheetPr>
  <dimension ref="A2:J63"/>
  <sheetViews>
    <sheetView showGridLines="0" zoomScale="140" zoomScaleNormal="140" zoomScaleSheetLayoutView="100" zoomScalePageLayoutView="140" workbookViewId="0">
      <pane xSplit="51240" topLeftCell="O1"/>
      <selection pane="topRight" activeCell="B47" sqref="B47"/>
    </sheetView>
  </sheetViews>
  <sheetFormatPr baseColWidth="10" defaultColWidth="10.83203125" defaultRowHeight="20" customHeight="1"/>
  <cols>
    <col min="1" max="1" width="5.5" style="195" customWidth="1"/>
    <col min="2" max="2" width="46.1640625" style="195" customWidth="1"/>
    <col min="3" max="8" width="12" style="195" customWidth="1"/>
    <col min="9" max="9" width="5.5" style="366" customWidth="1"/>
    <col min="10" max="16384" width="10.83203125" style="366"/>
  </cols>
  <sheetData>
    <row r="2" spans="1:10" ht="20" customHeight="1">
      <c r="A2" s="21" t="s">
        <v>14</v>
      </c>
      <c r="B2" s="1633" t="s">
        <v>709</v>
      </c>
      <c r="C2" s="1633"/>
      <c r="D2" s="1633"/>
      <c r="E2" s="1633"/>
      <c r="F2" s="1633"/>
    </row>
    <row r="4" spans="1:10" ht="20" customHeight="1">
      <c r="B4" s="595" t="s">
        <v>40</v>
      </c>
      <c r="C4" s="1636">
        <v>2020</v>
      </c>
      <c r="D4" s="1636"/>
      <c r="E4" s="1637">
        <v>2019</v>
      </c>
      <c r="F4" s="1638"/>
      <c r="G4" s="1637">
        <v>2018</v>
      </c>
      <c r="H4" s="1638"/>
      <c r="I4" s="1585"/>
      <c r="J4" s="1585"/>
    </row>
    <row r="5" spans="1:10" ht="20" customHeight="1">
      <c r="B5" s="1375" t="s">
        <v>689</v>
      </c>
      <c r="C5" s="1190" t="s">
        <v>381</v>
      </c>
      <c r="D5" s="1190" t="s">
        <v>1065</v>
      </c>
      <c r="E5" s="1376" t="s">
        <v>381</v>
      </c>
      <c r="F5" s="1324" t="s">
        <v>710</v>
      </c>
      <c r="G5" s="1376" t="s">
        <v>381</v>
      </c>
      <c r="H5" s="1324" t="s">
        <v>710</v>
      </c>
    </row>
    <row r="6" spans="1:10" ht="20" customHeight="1">
      <c r="B6" s="574" t="s">
        <v>701</v>
      </c>
      <c r="C6" s="623"/>
      <c r="D6" s="623"/>
      <c r="E6" s="624"/>
      <c r="F6" s="623"/>
      <c r="G6" s="624"/>
      <c r="H6" s="623"/>
    </row>
    <row r="7" spans="1:10" ht="20" customHeight="1">
      <c r="B7" s="38" t="s">
        <v>603</v>
      </c>
      <c r="C7" s="502" t="s">
        <v>10</v>
      </c>
      <c r="D7" s="625" t="s">
        <v>10</v>
      </c>
      <c r="E7" s="589">
        <v>1</v>
      </c>
      <c r="F7" s="490">
        <v>0.3</v>
      </c>
      <c r="G7" s="589" t="s">
        <v>10</v>
      </c>
      <c r="H7" s="490" t="s">
        <v>10</v>
      </c>
    </row>
    <row r="8" spans="1:10" ht="20" customHeight="1">
      <c r="B8" s="38" t="s">
        <v>461</v>
      </c>
      <c r="C8" s="502" t="s">
        <v>10</v>
      </c>
      <c r="D8" s="625" t="s">
        <v>10</v>
      </c>
      <c r="E8" s="589" t="s">
        <v>10</v>
      </c>
      <c r="F8" s="490" t="s">
        <v>10</v>
      </c>
      <c r="G8" s="589" t="s">
        <v>10</v>
      </c>
      <c r="H8" s="490" t="s">
        <v>10</v>
      </c>
    </row>
    <row r="9" spans="1:10" ht="20" customHeight="1">
      <c r="B9" s="38" t="s">
        <v>540</v>
      </c>
      <c r="C9" s="502" t="s">
        <v>10</v>
      </c>
      <c r="D9" s="625" t="s">
        <v>10</v>
      </c>
      <c r="E9" s="589" t="s">
        <v>10</v>
      </c>
      <c r="F9" s="490" t="s">
        <v>10</v>
      </c>
      <c r="G9" s="589">
        <v>2</v>
      </c>
      <c r="H9" s="490">
        <v>0.5</v>
      </c>
    </row>
    <row r="10" spans="1:10" ht="20" customHeight="1">
      <c r="B10" s="38" t="s">
        <v>541</v>
      </c>
      <c r="C10" s="502">
        <v>2</v>
      </c>
      <c r="D10" s="625">
        <v>0.8</v>
      </c>
      <c r="E10" s="589">
        <v>2</v>
      </c>
      <c r="F10" s="490">
        <v>0.7</v>
      </c>
      <c r="G10" s="589">
        <v>1</v>
      </c>
      <c r="H10" s="490">
        <v>0.4</v>
      </c>
    </row>
    <row r="11" spans="1:10" ht="20" customHeight="1">
      <c r="B11" s="38" t="s">
        <v>474</v>
      </c>
      <c r="C11" s="502">
        <v>1</v>
      </c>
      <c r="D11" s="625">
        <v>0.4</v>
      </c>
      <c r="E11" s="589">
        <v>2</v>
      </c>
      <c r="F11" s="490">
        <v>0.8</v>
      </c>
      <c r="G11" s="589">
        <v>3</v>
      </c>
      <c r="H11" s="490">
        <v>2</v>
      </c>
    </row>
    <row r="12" spans="1:10" ht="20" customHeight="1">
      <c r="B12" s="177" t="s">
        <v>482</v>
      </c>
      <c r="C12" s="246" t="s">
        <v>10</v>
      </c>
      <c r="D12" s="1377" t="s">
        <v>10</v>
      </c>
      <c r="E12" s="1345" t="s">
        <v>10</v>
      </c>
      <c r="F12" s="135" t="s">
        <v>10</v>
      </c>
      <c r="G12" s="1345" t="s">
        <v>10</v>
      </c>
      <c r="H12" s="135" t="s">
        <v>10</v>
      </c>
    </row>
    <row r="13" spans="1:10" ht="20" customHeight="1">
      <c r="B13" s="1164" t="s">
        <v>703</v>
      </c>
      <c r="C13" s="1165">
        <v>3</v>
      </c>
      <c r="D13" s="1358">
        <v>1.2</v>
      </c>
      <c r="E13" s="1378">
        <v>5</v>
      </c>
      <c r="F13" s="1361">
        <v>1.8</v>
      </c>
      <c r="G13" s="1378">
        <v>6</v>
      </c>
      <c r="H13" s="1361">
        <v>2.9</v>
      </c>
    </row>
    <row r="14" spans="1:10" ht="20" customHeight="1">
      <c r="B14" s="574" t="s">
        <v>711</v>
      </c>
      <c r="C14" s="626"/>
      <c r="D14" s="627"/>
      <c r="E14" s="628"/>
      <c r="F14" s="629"/>
      <c r="G14" s="628"/>
      <c r="H14" s="629"/>
    </row>
    <row r="15" spans="1:10" ht="20" customHeight="1">
      <c r="B15" s="38" t="s">
        <v>603</v>
      </c>
      <c r="C15" s="502">
        <v>99</v>
      </c>
      <c r="D15" s="625">
        <v>56.6</v>
      </c>
      <c r="E15" s="589">
        <v>122</v>
      </c>
      <c r="F15" s="490">
        <v>67.3</v>
      </c>
      <c r="G15" s="589">
        <v>138</v>
      </c>
      <c r="H15" s="490">
        <v>71.400000000000006</v>
      </c>
    </row>
    <row r="16" spans="1:10" ht="20" customHeight="1">
      <c r="B16" s="38" t="s">
        <v>461</v>
      </c>
      <c r="C16" s="502">
        <v>35</v>
      </c>
      <c r="D16" s="625">
        <v>7.3</v>
      </c>
      <c r="E16" s="589">
        <v>25</v>
      </c>
      <c r="F16" s="490">
        <v>6.3</v>
      </c>
      <c r="G16" s="589">
        <v>26</v>
      </c>
      <c r="H16" s="490">
        <v>3.9</v>
      </c>
    </row>
    <row r="17" spans="2:8" ht="20" customHeight="1">
      <c r="B17" s="38" t="s">
        <v>540</v>
      </c>
      <c r="C17" s="502">
        <v>55</v>
      </c>
      <c r="D17" s="625">
        <v>8.1999999999999993</v>
      </c>
      <c r="E17" s="589">
        <v>61</v>
      </c>
      <c r="F17" s="490">
        <v>10.7</v>
      </c>
      <c r="G17" s="589">
        <v>65</v>
      </c>
      <c r="H17" s="490">
        <v>13.7</v>
      </c>
    </row>
    <row r="18" spans="2:8" ht="20" customHeight="1">
      <c r="B18" s="38" t="s">
        <v>541</v>
      </c>
      <c r="C18" s="502">
        <v>522</v>
      </c>
      <c r="D18" s="625">
        <v>65.7</v>
      </c>
      <c r="E18" s="589">
        <v>250</v>
      </c>
      <c r="F18" s="490">
        <v>29.8</v>
      </c>
      <c r="G18" s="589">
        <v>180</v>
      </c>
      <c r="H18" s="490">
        <v>26.2</v>
      </c>
    </row>
    <row r="19" spans="2:8" ht="20" customHeight="1">
      <c r="B19" s="38" t="s">
        <v>474</v>
      </c>
      <c r="C19" s="502">
        <v>22</v>
      </c>
      <c r="D19" s="625">
        <v>7.6</v>
      </c>
      <c r="E19" s="589">
        <v>27</v>
      </c>
      <c r="F19" s="490">
        <v>6.9</v>
      </c>
      <c r="G19" s="589">
        <v>50</v>
      </c>
      <c r="H19" s="490">
        <v>21.3</v>
      </c>
    </row>
    <row r="20" spans="2:8" ht="20" customHeight="1">
      <c r="B20" s="177" t="s">
        <v>482</v>
      </c>
      <c r="C20" s="246">
        <v>439</v>
      </c>
      <c r="D20" s="1377">
        <v>114.3</v>
      </c>
      <c r="E20" s="1345">
        <v>537</v>
      </c>
      <c r="F20" s="135">
        <v>136</v>
      </c>
      <c r="G20" s="1345">
        <v>579</v>
      </c>
      <c r="H20" s="135">
        <v>137.69999999999999</v>
      </c>
    </row>
    <row r="21" spans="2:8" ht="20" customHeight="1">
      <c r="B21" s="1164" t="s">
        <v>703</v>
      </c>
      <c r="C21" s="1165">
        <v>1172</v>
      </c>
      <c r="D21" s="1358">
        <v>259.7</v>
      </c>
      <c r="E21" s="1378">
        <v>1022</v>
      </c>
      <c r="F21" s="1361">
        <v>257</v>
      </c>
      <c r="G21" s="1378">
        <v>1038</v>
      </c>
      <c r="H21" s="1361">
        <v>274.2</v>
      </c>
    </row>
    <row r="22" spans="2:8" ht="20" customHeight="1">
      <c r="B22" s="1297" t="s">
        <v>31</v>
      </c>
      <c r="C22" s="1286">
        <v>1175</v>
      </c>
      <c r="D22" s="1363">
        <v>260.89999999999998</v>
      </c>
      <c r="E22" s="1339">
        <v>1027</v>
      </c>
      <c r="F22" s="1365">
        <v>258.8</v>
      </c>
      <c r="G22" s="1339">
        <v>1044</v>
      </c>
      <c r="H22" s="1365">
        <v>277.10000000000002</v>
      </c>
    </row>
    <row r="24" spans="2:8" ht="20" customHeight="1">
      <c r="B24" s="595" t="s">
        <v>678</v>
      </c>
      <c r="C24" s="1638">
        <v>2017</v>
      </c>
      <c r="D24" s="1638"/>
      <c r="E24" s="1637">
        <v>2016</v>
      </c>
      <c r="F24" s="1638"/>
      <c r="G24" s="1652"/>
      <c r="H24" s="1652"/>
    </row>
    <row r="25" spans="2:8" ht="20" customHeight="1">
      <c r="B25" s="1375" t="s">
        <v>689</v>
      </c>
      <c r="C25" s="1324" t="s">
        <v>381</v>
      </c>
      <c r="D25" s="1324" t="s">
        <v>710</v>
      </c>
      <c r="E25" s="1376" t="s">
        <v>381</v>
      </c>
      <c r="F25" s="1324" t="s">
        <v>710</v>
      </c>
      <c r="G25" s="1652"/>
      <c r="H25" s="1652"/>
    </row>
    <row r="26" spans="2:8" ht="20" customHeight="1">
      <c r="B26" s="574" t="s">
        <v>701</v>
      </c>
      <c r="C26" s="623"/>
      <c r="D26" s="623"/>
      <c r="E26" s="624"/>
      <c r="F26" s="623"/>
      <c r="G26" s="1652"/>
      <c r="H26" s="1652"/>
    </row>
    <row r="27" spans="2:8" ht="20" customHeight="1">
      <c r="B27" s="38" t="s">
        <v>603</v>
      </c>
      <c r="C27" s="450">
        <v>6</v>
      </c>
      <c r="D27" s="490">
        <v>1.9</v>
      </c>
      <c r="E27" s="589">
        <v>4</v>
      </c>
      <c r="F27" s="490">
        <v>0.9</v>
      </c>
      <c r="G27" s="1652"/>
      <c r="H27" s="1652"/>
    </row>
    <row r="28" spans="2:8" ht="20" customHeight="1">
      <c r="B28" s="38" t="s">
        <v>461</v>
      </c>
      <c r="C28" s="450" t="s">
        <v>10</v>
      </c>
      <c r="D28" s="490" t="s">
        <v>10</v>
      </c>
      <c r="E28" s="589" t="s">
        <v>10</v>
      </c>
      <c r="F28" s="490" t="s">
        <v>10</v>
      </c>
      <c r="G28" s="1652"/>
      <c r="H28" s="1652"/>
    </row>
    <row r="29" spans="2:8" ht="20" customHeight="1">
      <c r="B29" s="38" t="s">
        <v>540</v>
      </c>
      <c r="C29" s="450">
        <v>19</v>
      </c>
      <c r="D29" s="490">
        <v>4.7</v>
      </c>
      <c r="E29" s="589">
        <v>18</v>
      </c>
      <c r="F29" s="490">
        <v>4.5999999999999996</v>
      </c>
      <c r="G29" s="1652"/>
      <c r="H29" s="1652"/>
    </row>
    <row r="30" spans="2:8" ht="20" customHeight="1">
      <c r="B30" s="38" t="s">
        <v>541</v>
      </c>
      <c r="C30" s="450">
        <v>2</v>
      </c>
      <c r="D30" s="490" t="s">
        <v>10</v>
      </c>
      <c r="E30" s="589">
        <v>2</v>
      </c>
      <c r="F30" s="490">
        <v>0.8</v>
      </c>
      <c r="G30" s="1652"/>
      <c r="H30" s="1652"/>
    </row>
    <row r="31" spans="2:8" ht="20" customHeight="1">
      <c r="B31" s="38" t="s">
        <v>474</v>
      </c>
      <c r="C31" s="450">
        <v>8</v>
      </c>
      <c r="D31" s="490">
        <v>2.8</v>
      </c>
      <c r="E31" s="589">
        <v>10</v>
      </c>
      <c r="F31" s="490">
        <v>3.5</v>
      </c>
      <c r="G31" s="1652"/>
      <c r="H31" s="1652"/>
    </row>
    <row r="32" spans="2:8" ht="20" customHeight="1">
      <c r="B32" s="177" t="s">
        <v>482</v>
      </c>
      <c r="C32" s="216">
        <v>5</v>
      </c>
      <c r="D32" s="135">
        <v>1.9</v>
      </c>
      <c r="E32" s="1345">
        <v>5</v>
      </c>
      <c r="F32" s="135">
        <v>1.3</v>
      </c>
      <c r="G32" s="1652"/>
      <c r="H32" s="1652"/>
    </row>
    <row r="33" spans="2:9" ht="20" customHeight="1">
      <c r="B33" s="1164" t="s">
        <v>703</v>
      </c>
      <c r="C33" s="1166">
        <v>40</v>
      </c>
      <c r="D33" s="1361">
        <v>11.3</v>
      </c>
      <c r="E33" s="1378">
        <v>39</v>
      </c>
      <c r="F33" s="1360">
        <v>11.1</v>
      </c>
      <c r="G33" s="1652"/>
      <c r="H33" s="1652"/>
    </row>
    <row r="34" spans="2:9" ht="20" customHeight="1">
      <c r="B34" s="630" t="s">
        <v>712</v>
      </c>
      <c r="C34" s="575"/>
      <c r="D34" s="629"/>
      <c r="E34" s="628"/>
      <c r="F34" s="629"/>
      <c r="G34" s="1652"/>
      <c r="H34" s="1652"/>
    </row>
    <row r="35" spans="2:9" ht="20" customHeight="1">
      <c r="B35" s="38" t="s">
        <v>603</v>
      </c>
      <c r="C35" s="450">
        <v>16</v>
      </c>
      <c r="D35" s="490">
        <v>5.2</v>
      </c>
      <c r="E35" s="589">
        <v>45</v>
      </c>
      <c r="F35" s="490">
        <v>11.8</v>
      </c>
      <c r="G35" s="1652"/>
      <c r="H35" s="1652"/>
    </row>
    <row r="36" spans="2:9" ht="20" customHeight="1">
      <c r="B36" s="38" t="s">
        <v>461</v>
      </c>
      <c r="C36" s="450">
        <v>61</v>
      </c>
      <c r="D36" s="490">
        <v>15.2</v>
      </c>
      <c r="E36" s="589">
        <v>111</v>
      </c>
      <c r="F36" s="490">
        <v>27.9</v>
      </c>
      <c r="G36" s="1652"/>
      <c r="H36" s="1652"/>
    </row>
    <row r="37" spans="2:9" ht="20" customHeight="1">
      <c r="B37" s="38" t="s">
        <v>540</v>
      </c>
      <c r="C37" s="450">
        <v>67</v>
      </c>
      <c r="D37" s="490">
        <v>13.6</v>
      </c>
      <c r="E37" s="589">
        <v>72</v>
      </c>
      <c r="F37" s="490">
        <v>21.3</v>
      </c>
      <c r="G37" s="1652"/>
      <c r="H37" s="1652"/>
    </row>
    <row r="38" spans="2:9" ht="20" customHeight="1">
      <c r="B38" s="38" t="s">
        <v>541</v>
      </c>
      <c r="C38" s="450">
        <v>200</v>
      </c>
      <c r="D38" s="490">
        <v>27.5</v>
      </c>
      <c r="E38" s="589">
        <v>174</v>
      </c>
      <c r="F38" s="490">
        <v>25.2</v>
      </c>
      <c r="G38" s="1652"/>
      <c r="H38" s="1652"/>
    </row>
    <row r="39" spans="2:9" ht="20" customHeight="1">
      <c r="B39" s="38" t="s">
        <v>474</v>
      </c>
      <c r="C39" s="450">
        <v>44</v>
      </c>
      <c r="D39" s="490">
        <v>18.5</v>
      </c>
      <c r="E39" s="589">
        <v>46</v>
      </c>
      <c r="F39" s="490">
        <v>28</v>
      </c>
      <c r="G39" s="1652"/>
      <c r="H39" s="1652"/>
    </row>
    <row r="40" spans="2:9" ht="20" customHeight="1">
      <c r="B40" s="177" t="s">
        <v>482</v>
      </c>
      <c r="C40" s="216">
        <v>809</v>
      </c>
      <c r="D40" s="135">
        <v>201.5</v>
      </c>
      <c r="E40" s="1345">
        <v>421</v>
      </c>
      <c r="F40" s="135">
        <v>116.7</v>
      </c>
      <c r="G40" s="1652"/>
      <c r="H40" s="1652"/>
    </row>
    <row r="41" spans="2:9" ht="20" customHeight="1">
      <c r="B41" s="1164" t="s">
        <v>703</v>
      </c>
      <c r="C41" s="1166">
        <v>1197</v>
      </c>
      <c r="D41" s="1361">
        <v>281.5</v>
      </c>
      <c r="E41" s="1378">
        <v>869</v>
      </c>
      <c r="F41" s="1360">
        <v>230.9</v>
      </c>
      <c r="G41" s="1652"/>
      <c r="H41" s="1652"/>
    </row>
    <row r="42" spans="2:9" ht="20" customHeight="1">
      <c r="B42" s="1297" t="s">
        <v>31</v>
      </c>
      <c r="C42" s="1285">
        <v>1237</v>
      </c>
      <c r="D42" s="1365">
        <v>292.8</v>
      </c>
      <c r="E42" s="1339">
        <v>908</v>
      </c>
      <c r="F42" s="1379">
        <v>242</v>
      </c>
      <c r="G42" s="1652"/>
      <c r="H42" s="1652"/>
    </row>
    <row r="44" spans="2:9" ht="27" customHeight="1">
      <c r="B44" s="1623" t="s">
        <v>713</v>
      </c>
      <c r="C44" s="1623"/>
      <c r="D44" s="1623"/>
      <c r="E44" s="1623"/>
      <c r="F44" s="1623"/>
      <c r="G44" s="1623"/>
      <c r="H44" s="1623"/>
      <c r="I44" s="367"/>
    </row>
    <row r="45" spans="2:9" ht="20" customHeight="1">
      <c r="B45" s="1645" t="s">
        <v>714</v>
      </c>
      <c r="C45" s="1645"/>
      <c r="D45" s="1645"/>
      <c r="E45" s="1645"/>
      <c r="F45" s="1645"/>
      <c r="G45" s="631"/>
      <c r="H45" s="631"/>
      <c r="I45" s="367"/>
    </row>
    <row r="46" spans="2:9" ht="20" customHeight="1">
      <c r="B46" s="596"/>
      <c r="C46" s="596"/>
      <c r="D46" s="596"/>
      <c r="E46" s="596"/>
      <c r="F46" s="596"/>
      <c r="G46" s="596"/>
      <c r="H46" s="596"/>
      <c r="I46" s="367"/>
    </row>
    <row r="63" spans="1:8" s="7" customFormat="1" ht="20" customHeight="1">
      <c r="A63" s="632"/>
      <c r="B63" s="195"/>
      <c r="C63" s="195"/>
      <c r="D63" s="195"/>
      <c r="E63" s="195"/>
      <c r="F63" s="195"/>
      <c r="G63" s="195"/>
      <c r="H63" s="195"/>
    </row>
  </sheetData>
  <mergeCells count="28">
    <mergeCell ref="B44:H44"/>
    <mergeCell ref="B45:F45"/>
    <mergeCell ref="G37:H37"/>
    <mergeCell ref="G38:H38"/>
    <mergeCell ref="G39:H39"/>
    <mergeCell ref="G40:H40"/>
    <mergeCell ref="G41:H41"/>
    <mergeCell ref="G42:H42"/>
    <mergeCell ref="I4:J4"/>
    <mergeCell ref="G36:H36"/>
    <mergeCell ref="G25:H25"/>
    <mergeCell ref="G26:H26"/>
    <mergeCell ref="G27:H27"/>
    <mergeCell ref="G28:H28"/>
    <mergeCell ref="G29:H29"/>
    <mergeCell ref="G30:H30"/>
    <mergeCell ref="G31:H31"/>
    <mergeCell ref="G32:H32"/>
    <mergeCell ref="G33:H33"/>
    <mergeCell ref="G34:H34"/>
    <mergeCell ref="G35:H35"/>
    <mergeCell ref="C24:D24"/>
    <mergeCell ref="E24:F24"/>
    <mergeCell ref="G24:H24"/>
    <mergeCell ref="B2:F2"/>
    <mergeCell ref="C4:D4"/>
    <mergeCell ref="E4:F4"/>
    <mergeCell ref="G4:H4"/>
  </mergeCells>
  <hyperlinks>
    <hyperlink ref="A2" location="Summary!A1" display=" " xr:uid="{14DC33E8-E785-4550-96D5-EA983CC954FA}"/>
  </hyperlinks>
  <pageMargins left="0.75" right="0.75" top="1" bottom="1" header="0.5" footer="0.5"/>
  <pageSetup paperSize="9" scale="56"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C0B5-71A8-4571-B85A-D4A6C078DBE8}">
  <sheetPr>
    <tabColor rgb="FF32C8C8"/>
  </sheetPr>
  <dimension ref="A2:H52"/>
  <sheetViews>
    <sheetView showGridLines="0" zoomScaleNormal="100" zoomScaleSheetLayoutView="100" workbookViewId="0">
      <pane ySplit="7" topLeftCell="A8" activePane="bottomLeft" state="frozen"/>
      <selection activeCell="B47" sqref="B47"/>
      <selection pane="bottomLeft"/>
    </sheetView>
  </sheetViews>
  <sheetFormatPr baseColWidth="10" defaultColWidth="10.83203125" defaultRowHeight="20" customHeight="1"/>
  <cols>
    <col min="1" max="1" width="5.5" style="366" customWidth="1"/>
    <col min="2" max="4" width="28.33203125" style="366" customWidth="1"/>
    <col min="5" max="5" width="8.6640625" style="634" customWidth="1"/>
    <col min="6" max="8" width="8.6640625" style="366" customWidth="1"/>
    <col min="9" max="9" width="5.5" style="366" customWidth="1"/>
    <col min="10" max="16384" width="10.83203125" style="366"/>
  </cols>
  <sheetData>
    <row r="2" spans="1:8" ht="20" customHeight="1">
      <c r="A2" s="21" t="s">
        <v>14</v>
      </c>
      <c r="B2" s="1574" t="s">
        <v>715</v>
      </c>
      <c r="C2" s="1574"/>
      <c r="D2" s="1574"/>
      <c r="E2" s="1574"/>
      <c r="F2" s="1574"/>
      <c r="G2" s="1574"/>
      <c r="H2" s="1574"/>
    </row>
    <row r="3" spans="1:8" ht="20" customHeight="1">
      <c r="B3" s="22"/>
      <c r="C3" s="22"/>
      <c r="D3" s="22"/>
      <c r="E3" s="22"/>
      <c r="F3" s="22"/>
      <c r="G3" s="22"/>
      <c r="H3" s="22"/>
    </row>
    <row r="4" spans="1:8" ht="20" customHeight="1">
      <c r="B4" s="633" t="s">
        <v>716</v>
      </c>
    </row>
    <row r="5" spans="1:8" ht="20" customHeight="1">
      <c r="B5" s="633"/>
    </row>
    <row r="6" spans="1:8" ht="20" customHeight="1">
      <c r="B6" s="635" t="s">
        <v>717</v>
      </c>
      <c r="C6" s="636"/>
      <c r="D6" s="636"/>
      <c r="E6" s="637"/>
      <c r="F6" s="636"/>
      <c r="G6" s="636"/>
      <c r="H6" s="636"/>
    </row>
    <row r="7" spans="1:8" s="638" customFormat="1" ht="20" customHeight="1">
      <c r="B7" s="1389" t="s">
        <v>718</v>
      </c>
      <c r="C7" s="1389" t="s">
        <v>719</v>
      </c>
      <c r="D7" s="1389" t="s">
        <v>720</v>
      </c>
      <c r="E7" s="1390" t="s">
        <v>721</v>
      </c>
      <c r="F7" s="1390" t="s">
        <v>722</v>
      </c>
      <c r="G7" s="1390" t="s">
        <v>723</v>
      </c>
      <c r="H7" s="1390" t="s">
        <v>692</v>
      </c>
    </row>
    <row r="8" spans="1:8" ht="20" customHeight="1">
      <c r="B8" s="1383" t="s">
        <v>724</v>
      </c>
      <c r="C8" s="1384"/>
      <c r="D8" s="1384"/>
      <c r="E8" s="1385"/>
      <c r="F8" s="1385"/>
      <c r="G8" s="1385"/>
      <c r="H8" s="1385"/>
    </row>
    <row r="9" spans="1:8" ht="20" customHeight="1">
      <c r="B9" s="14" t="s">
        <v>725</v>
      </c>
      <c r="C9" s="38"/>
      <c r="D9" s="38"/>
      <c r="E9" s="639"/>
      <c r="F9" s="639"/>
      <c r="G9" s="639"/>
      <c r="H9" s="639"/>
    </row>
    <row r="10" spans="1:8" ht="20" customHeight="1">
      <c r="B10" s="38" t="s">
        <v>726</v>
      </c>
      <c r="C10" s="38" t="s">
        <v>727</v>
      </c>
      <c r="D10" s="38" t="s">
        <v>728</v>
      </c>
      <c r="E10" s="640" t="s">
        <v>729</v>
      </c>
      <c r="F10" s="639"/>
      <c r="G10" s="639" t="s">
        <v>396</v>
      </c>
      <c r="H10" s="639"/>
    </row>
    <row r="11" spans="1:8" ht="20" customHeight="1">
      <c r="B11" s="275" t="s">
        <v>459</v>
      </c>
      <c r="C11" s="284"/>
      <c r="D11" s="284"/>
      <c r="E11" s="641"/>
      <c r="F11" s="641"/>
      <c r="G11" s="641"/>
      <c r="H11" s="641"/>
    </row>
    <row r="12" spans="1:8" ht="20" customHeight="1">
      <c r="B12" s="38" t="s">
        <v>730</v>
      </c>
      <c r="C12" s="38" t="s">
        <v>731</v>
      </c>
      <c r="D12" s="38" t="s">
        <v>732</v>
      </c>
      <c r="E12" s="640" t="s">
        <v>733</v>
      </c>
      <c r="F12" s="639"/>
      <c r="G12" s="639" t="s">
        <v>396</v>
      </c>
      <c r="H12" s="639"/>
    </row>
    <row r="13" spans="1:8" ht="20" customHeight="1">
      <c r="B13" s="38" t="s">
        <v>734</v>
      </c>
      <c r="C13" s="38" t="s">
        <v>735</v>
      </c>
      <c r="D13" s="38" t="s">
        <v>736</v>
      </c>
      <c r="E13" s="640" t="s">
        <v>737</v>
      </c>
      <c r="F13" s="639"/>
      <c r="G13" s="639" t="s">
        <v>396</v>
      </c>
      <c r="H13" s="639"/>
    </row>
    <row r="14" spans="1:8" ht="20" customHeight="1">
      <c r="B14" s="38" t="s">
        <v>738</v>
      </c>
      <c r="C14" s="38" t="s">
        <v>739</v>
      </c>
      <c r="D14" s="38" t="s">
        <v>740</v>
      </c>
      <c r="E14" s="640" t="s">
        <v>729</v>
      </c>
      <c r="F14" s="639"/>
      <c r="G14" s="639" t="s">
        <v>396</v>
      </c>
      <c r="H14" s="639"/>
    </row>
    <row r="15" spans="1:8" ht="20" customHeight="1">
      <c r="B15" s="38" t="s">
        <v>741</v>
      </c>
      <c r="C15" s="38" t="s">
        <v>742</v>
      </c>
      <c r="D15" s="38" t="s">
        <v>743</v>
      </c>
      <c r="E15" s="640">
        <v>34.93</v>
      </c>
      <c r="F15" s="639"/>
      <c r="G15" s="639" t="s">
        <v>396</v>
      </c>
      <c r="H15" s="639"/>
    </row>
    <row r="16" spans="1:8" ht="20" customHeight="1">
      <c r="B16" s="38" t="s">
        <v>744</v>
      </c>
      <c r="C16" s="38" t="s">
        <v>745</v>
      </c>
      <c r="D16" s="38" t="s">
        <v>746</v>
      </c>
      <c r="E16" s="640" t="s">
        <v>747</v>
      </c>
      <c r="F16" s="639"/>
      <c r="G16" s="639" t="s">
        <v>396</v>
      </c>
      <c r="H16" s="639"/>
    </row>
    <row r="17" spans="2:8" ht="20" customHeight="1">
      <c r="B17" s="97" t="s">
        <v>748</v>
      </c>
      <c r="C17" s="97" t="s">
        <v>749</v>
      </c>
      <c r="D17" s="97" t="s">
        <v>750</v>
      </c>
      <c r="E17" s="642" t="s">
        <v>751</v>
      </c>
      <c r="F17" s="643"/>
      <c r="G17" s="643" t="s">
        <v>396</v>
      </c>
      <c r="H17" s="643"/>
    </row>
    <row r="18" spans="2:8" ht="20" customHeight="1">
      <c r="B18" s="275" t="s">
        <v>416</v>
      </c>
      <c r="C18" s="284"/>
      <c r="D18" s="284"/>
      <c r="E18" s="641"/>
      <c r="F18" s="641"/>
      <c r="G18" s="641"/>
      <c r="H18" s="641"/>
    </row>
    <row r="19" spans="2:8" ht="20" customHeight="1">
      <c r="B19" s="38" t="s">
        <v>752</v>
      </c>
      <c r="C19" s="38" t="s">
        <v>753</v>
      </c>
      <c r="D19" s="38" t="s">
        <v>754</v>
      </c>
      <c r="E19" s="640" t="s">
        <v>755</v>
      </c>
      <c r="F19" s="639"/>
      <c r="G19" s="639"/>
      <c r="H19" s="639" t="s">
        <v>396</v>
      </c>
    </row>
    <row r="20" spans="2:8" ht="20" customHeight="1">
      <c r="B20" s="177" t="s">
        <v>756</v>
      </c>
      <c r="C20" s="177" t="s">
        <v>757</v>
      </c>
      <c r="D20" s="177" t="s">
        <v>758</v>
      </c>
      <c r="E20" s="644" t="s">
        <v>759</v>
      </c>
      <c r="F20" s="645"/>
      <c r="G20" s="645"/>
      <c r="H20" s="645" t="s">
        <v>396</v>
      </c>
    </row>
    <row r="21" spans="2:8" ht="20" customHeight="1">
      <c r="B21" s="275" t="s">
        <v>414</v>
      </c>
      <c r="C21" s="284"/>
      <c r="D21" s="284"/>
      <c r="E21" s="641"/>
      <c r="F21" s="641"/>
      <c r="G21" s="641"/>
      <c r="H21" s="641"/>
    </row>
    <row r="22" spans="2:8" ht="20" customHeight="1">
      <c r="B22" s="38" t="s">
        <v>760</v>
      </c>
      <c r="C22" s="38" t="s">
        <v>761</v>
      </c>
      <c r="D22" s="38" t="s">
        <v>762</v>
      </c>
      <c r="E22" s="640" t="s">
        <v>763</v>
      </c>
      <c r="F22" s="639" t="s">
        <v>396</v>
      </c>
      <c r="G22" s="639" t="s">
        <v>396</v>
      </c>
      <c r="H22" s="639"/>
    </row>
    <row r="23" spans="2:8" ht="20" customHeight="1">
      <c r="B23" s="38" t="s">
        <v>764</v>
      </c>
      <c r="C23" s="38" t="s">
        <v>765</v>
      </c>
      <c r="D23" s="38" t="s">
        <v>766</v>
      </c>
      <c r="E23" s="640" t="s">
        <v>767</v>
      </c>
      <c r="F23" s="639"/>
      <c r="G23" s="639" t="s">
        <v>396</v>
      </c>
      <c r="H23" s="639"/>
    </row>
    <row r="24" spans="2:8" ht="26.25" customHeight="1">
      <c r="B24" s="646" t="s">
        <v>768</v>
      </c>
      <c r="C24" s="38" t="s">
        <v>769</v>
      </c>
      <c r="D24" s="38" t="s">
        <v>766</v>
      </c>
      <c r="E24" s="640" t="s">
        <v>770</v>
      </c>
      <c r="F24" s="639"/>
      <c r="G24" s="639" t="s">
        <v>396</v>
      </c>
      <c r="H24" s="639"/>
    </row>
    <row r="25" spans="2:8" ht="26.25" customHeight="1">
      <c r="B25" s="646" t="s">
        <v>771</v>
      </c>
      <c r="C25" s="38" t="s">
        <v>772</v>
      </c>
      <c r="D25" s="38" t="s">
        <v>769</v>
      </c>
      <c r="E25" s="640" t="s">
        <v>773</v>
      </c>
      <c r="F25" s="639"/>
      <c r="G25" s="639" t="s">
        <v>396</v>
      </c>
      <c r="H25" s="639"/>
    </row>
    <row r="26" spans="2:8" ht="20" customHeight="1">
      <c r="B26" s="38" t="s">
        <v>774</v>
      </c>
      <c r="C26" s="38" t="s">
        <v>775</v>
      </c>
      <c r="D26" s="38" t="s">
        <v>776</v>
      </c>
      <c r="E26" s="640" t="s">
        <v>777</v>
      </c>
      <c r="F26" s="639"/>
      <c r="G26" s="639" t="s">
        <v>396</v>
      </c>
      <c r="H26" s="639"/>
    </row>
    <row r="27" spans="2:8" ht="20" customHeight="1">
      <c r="B27" s="38" t="s">
        <v>778</v>
      </c>
      <c r="C27" s="38" t="s">
        <v>779</v>
      </c>
      <c r="D27" s="38" t="s">
        <v>780</v>
      </c>
      <c r="E27" s="640" t="s">
        <v>781</v>
      </c>
      <c r="F27" s="639"/>
      <c r="G27" s="639"/>
      <c r="H27" s="639" t="s">
        <v>396</v>
      </c>
    </row>
    <row r="28" spans="2:8" ht="20" customHeight="1">
      <c r="B28" s="177" t="s">
        <v>782</v>
      </c>
      <c r="C28" s="177" t="s">
        <v>780</v>
      </c>
      <c r="D28" s="177" t="s">
        <v>783</v>
      </c>
      <c r="E28" s="644" t="s">
        <v>784</v>
      </c>
      <c r="F28" s="645" t="s">
        <v>396</v>
      </c>
      <c r="G28" s="645"/>
      <c r="H28" s="645" t="s">
        <v>396</v>
      </c>
    </row>
    <row r="29" spans="2:8" ht="20" customHeight="1">
      <c r="B29" s="1383" t="s">
        <v>462</v>
      </c>
      <c r="C29" s="1384"/>
      <c r="D29" s="1384"/>
      <c r="E29" s="1385"/>
      <c r="F29" s="1385"/>
      <c r="G29" s="1385"/>
      <c r="H29" s="1385"/>
    </row>
    <row r="30" spans="2:8" ht="20" customHeight="1">
      <c r="B30" s="14" t="s">
        <v>465</v>
      </c>
      <c r="C30" s="38"/>
      <c r="D30" s="38"/>
      <c r="E30" s="639"/>
      <c r="F30" s="639"/>
      <c r="G30" s="639"/>
      <c r="H30" s="639"/>
    </row>
    <row r="31" spans="2:8" ht="20" customHeight="1">
      <c r="B31" s="38" t="s">
        <v>785</v>
      </c>
      <c r="C31" s="38" t="s">
        <v>786</v>
      </c>
      <c r="D31" s="38" t="s">
        <v>787</v>
      </c>
      <c r="E31" s="647" t="s">
        <v>788</v>
      </c>
      <c r="F31" s="645" t="s">
        <v>396</v>
      </c>
      <c r="G31" s="645" t="s">
        <v>396</v>
      </c>
      <c r="H31" s="639"/>
    </row>
    <row r="32" spans="2:8" ht="20" customHeight="1">
      <c r="B32" s="275" t="s">
        <v>466</v>
      </c>
      <c r="C32" s="284"/>
      <c r="D32" s="284"/>
      <c r="E32" s="641"/>
      <c r="F32" s="641"/>
      <c r="G32" s="641"/>
      <c r="H32" s="641"/>
    </row>
    <row r="33" spans="2:8" ht="20" customHeight="1">
      <c r="B33" s="38" t="s">
        <v>789</v>
      </c>
      <c r="C33" s="38" t="s">
        <v>790</v>
      </c>
      <c r="D33" s="38" t="s">
        <v>791</v>
      </c>
      <c r="E33" s="647" t="s">
        <v>792</v>
      </c>
      <c r="F33" s="639" t="s">
        <v>396</v>
      </c>
      <c r="G33" s="639"/>
      <c r="H33" s="648" t="s">
        <v>396</v>
      </c>
    </row>
    <row r="34" spans="2:8" ht="20" customHeight="1">
      <c r="B34" s="655" t="s">
        <v>793</v>
      </c>
      <c r="C34" s="655" t="s">
        <v>791</v>
      </c>
      <c r="D34" s="655" t="s">
        <v>794</v>
      </c>
      <c r="E34" s="1380" t="s">
        <v>792</v>
      </c>
      <c r="F34" s="1381" t="s">
        <v>396</v>
      </c>
      <c r="G34" s="1381"/>
      <c r="H34" s="1382" t="s">
        <v>396</v>
      </c>
    </row>
    <row r="35" spans="2:8" ht="20" customHeight="1">
      <c r="B35" s="1383" t="s">
        <v>467</v>
      </c>
      <c r="C35" s="1384"/>
      <c r="D35" s="1384"/>
      <c r="E35" s="1385"/>
      <c r="F35" s="1385"/>
      <c r="G35" s="1385"/>
      <c r="H35" s="1385"/>
    </row>
    <row r="36" spans="2:8" ht="20" customHeight="1">
      <c r="B36" s="14" t="s">
        <v>469</v>
      </c>
      <c r="C36" s="38"/>
      <c r="D36" s="38"/>
      <c r="E36" s="639"/>
      <c r="F36" s="639"/>
      <c r="G36" s="639"/>
      <c r="H36" s="639"/>
    </row>
    <row r="37" spans="2:8" ht="26.25" customHeight="1">
      <c r="B37" s="649" t="s">
        <v>795</v>
      </c>
      <c r="C37" s="649" t="s">
        <v>796</v>
      </c>
      <c r="D37" s="650" t="s">
        <v>797</v>
      </c>
      <c r="E37" s="651" t="s">
        <v>798</v>
      </c>
      <c r="F37" s="649"/>
      <c r="G37" s="649"/>
      <c r="H37" s="652" t="s">
        <v>396</v>
      </c>
    </row>
    <row r="38" spans="2:8" ht="20" customHeight="1">
      <c r="B38" s="1383" t="s">
        <v>474</v>
      </c>
      <c r="C38" s="1384"/>
      <c r="D38" s="1384"/>
      <c r="E38" s="1385"/>
      <c r="F38" s="1385"/>
      <c r="G38" s="1385"/>
      <c r="H38" s="1385"/>
    </row>
    <row r="39" spans="2:8" ht="20" customHeight="1">
      <c r="B39" s="14" t="s">
        <v>475</v>
      </c>
      <c r="C39" s="38"/>
      <c r="D39" s="38"/>
      <c r="E39" s="639"/>
      <c r="F39" s="639"/>
      <c r="G39" s="639"/>
      <c r="H39" s="639"/>
    </row>
    <row r="40" spans="2:8" ht="25.5" customHeight="1">
      <c r="B40" s="177" t="s">
        <v>799</v>
      </c>
      <c r="C40" s="653" t="s">
        <v>800</v>
      </c>
      <c r="D40" s="653" t="s">
        <v>801</v>
      </c>
      <c r="E40" s="644" t="s">
        <v>802</v>
      </c>
      <c r="F40" s="645"/>
      <c r="G40" s="645"/>
      <c r="H40" s="652" t="s">
        <v>396</v>
      </c>
    </row>
    <row r="41" spans="2:8" ht="20" customHeight="1">
      <c r="B41" s="275" t="s">
        <v>477</v>
      </c>
      <c r="C41" s="284"/>
      <c r="D41" s="284"/>
      <c r="E41" s="641"/>
      <c r="F41" s="641"/>
      <c r="G41" s="641"/>
      <c r="H41" s="641"/>
    </row>
    <row r="42" spans="2:8" ht="20" customHeight="1">
      <c r="B42" s="97" t="s">
        <v>803</v>
      </c>
      <c r="C42" s="97" t="s">
        <v>804</v>
      </c>
      <c r="D42" s="97" t="s">
        <v>805</v>
      </c>
      <c r="E42" s="642" t="s">
        <v>806</v>
      </c>
      <c r="F42" s="643"/>
      <c r="G42" s="643"/>
      <c r="H42" s="654" t="s">
        <v>396</v>
      </c>
    </row>
    <row r="43" spans="2:8" ht="24.75" customHeight="1">
      <c r="B43" s="655" t="s">
        <v>807</v>
      </c>
      <c r="C43" s="646" t="s">
        <v>801</v>
      </c>
      <c r="D43" s="38" t="s">
        <v>808</v>
      </c>
      <c r="E43" s="640" t="s">
        <v>809</v>
      </c>
      <c r="F43" s="639"/>
      <c r="G43" s="639"/>
      <c r="H43" s="648" t="s">
        <v>396</v>
      </c>
    </row>
    <row r="44" spans="2:8" ht="20" customHeight="1">
      <c r="B44" s="177"/>
      <c r="C44" s="177" t="s">
        <v>810</v>
      </c>
      <c r="D44" s="177" t="s">
        <v>811</v>
      </c>
      <c r="E44" s="644">
        <v>25</v>
      </c>
      <c r="F44" s="645"/>
      <c r="G44" s="645"/>
      <c r="H44" s="652" t="s">
        <v>396</v>
      </c>
    </row>
    <row r="45" spans="2:8" ht="20" customHeight="1">
      <c r="B45" s="1383" t="s">
        <v>812</v>
      </c>
      <c r="C45" s="1384"/>
      <c r="D45" s="1384"/>
      <c r="E45" s="1385"/>
      <c r="F45" s="1385"/>
      <c r="G45" s="1385"/>
      <c r="H45" s="1385"/>
    </row>
    <row r="46" spans="2:8" ht="20" customHeight="1">
      <c r="B46" s="14" t="s">
        <v>483</v>
      </c>
      <c r="C46" s="38"/>
      <c r="D46" s="38"/>
      <c r="E46" s="639"/>
      <c r="F46" s="639"/>
      <c r="G46" s="639"/>
      <c r="H46" s="639"/>
    </row>
    <row r="47" spans="2:8" ht="20" customHeight="1">
      <c r="B47" s="656" t="s">
        <v>813</v>
      </c>
      <c r="C47" s="656" t="s">
        <v>814</v>
      </c>
      <c r="D47" s="656" t="s">
        <v>815</v>
      </c>
      <c r="E47" s="657" t="s">
        <v>816</v>
      </c>
      <c r="F47" s="658"/>
      <c r="G47" s="658"/>
      <c r="H47" s="652" t="s">
        <v>396</v>
      </c>
    </row>
    <row r="48" spans="2:8" ht="20" customHeight="1">
      <c r="B48" s="275" t="s">
        <v>488</v>
      </c>
      <c r="C48" s="284"/>
      <c r="D48" s="284"/>
      <c r="E48" s="641"/>
      <c r="F48" s="641"/>
      <c r="G48" s="641"/>
      <c r="H48" s="641"/>
    </row>
    <row r="49" spans="2:8" ht="20" customHeight="1">
      <c r="B49" s="1092" t="s">
        <v>817</v>
      </c>
      <c r="C49" s="1092" t="s">
        <v>818</v>
      </c>
      <c r="D49" s="1092" t="s">
        <v>819</v>
      </c>
      <c r="E49" s="1386" t="s">
        <v>820</v>
      </c>
      <c r="F49" s="1387" t="s">
        <v>396</v>
      </c>
      <c r="G49" s="1387"/>
      <c r="H49" s="1388" t="s">
        <v>396</v>
      </c>
    </row>
    <row r="51" spans="2:8" s="659" customFormat="1" ht="20" customHeight="1">
      <c r="B51" s="1592" t="s">
        <v>821</v>
      </c>
      <c r="C51" s="1592"/>
      <c r="D51" s="1592"/>
      <c r="E51" s="1592"/>
      <c r="F51" s="1592"/>
      <c r="G51" s="1592"/>
      <c r="H51" s="1592"/>
    </row>
    <row r="52" spans="2:8" s="659" customFormat="1" ht="20" customHeight="1">
      <c r="B52" s="1592" t="s">
        <v>822</v>
      </c>
      <c r="C52" s="1592"/>
      <c r="D52" s="1592"/>
      <c r="E52" s="1592"/>
      <c r="F52" s="1592"/>
      <c r="G52" s="1592"/>
      <c r="H52" s="1592"/>
    </row>
  </sheetData>
  <mergeCells count="3">
    <mergeCell ref="B2:H2"/>
    <mergeCell ref="B51:H51"/>
    <mergeCell ref="B52:H52"/>
  </mergeCells>
  <hyperlinks>
    <hyperlink ref="A2" location="Summary!A1" display=" " xr:uid="{0683F2A1-A1EB-4547-8525-482A77B82493}"/>
  </hyperlinks>
  <pageMargins left="0.23622047244094491" right="0.23622047244094491" top="0.74803149606299213" bottom="0.74803149606299213" header="0.31496062992125984" footer="0.31496062992125984"/>
  <pageSetup paperSize="9" scale="67" fitToWidth="0" fitToHeight="0" orientation="portrait" r:id="rId1"/>
  <headerFooter>
    <oddHeader>&amp;L&amp;A</oddHeader>
    <oddFooter>&amp;L&amp;1#&amp;"Calibri"&amp;10&amp;K000000TOTAL Classification: Restricted Distribution TOTAL - All rights reserved</oddFooter>
  </headerFooter>
  <ignoredErrors>
    <ignoredError sqref="E10:E49" numberStoredAsText="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5A82-A0D2-43EB-B45A-B4FA89CCCA78}">
  <sheetPr>
    <tabColor rgb="FF32C8C8"/>
    <pageSetUpPr fitToPage="1"/>
  </sheetPr>
  <dimension ref="A2:L27"/>
  <sheetViews>
    <sheetView showGridLines="0" zoomScaleNormal="100" zoomScaleSheetLayoutView="100" workbookViewId="0"/>
  </sheetViews>
  <sheetFormatPr baseColWidth="10" defaultColWidth="10.83203125" defaultRowHeight="20" customHeight="1"/>
  <cols>
    <col min="1" max="1" width="5.5" style="366" customWidth="1"/>
    <col min="2" max="2" width="46.1640625" style="366" customWidth="1"/>
    <col min="3" max="7" width="12" style="366" customWidth="1"/>
    <col min="8" max="8" width="5.5" style="366" customWidth="1"/>
    <col min="9" max="16384" width="10.83203125" style="366"/>
  </cols>
  <sheetData>
    <row r="2" spans="1:12" ht="20" customHeight="1">
      <c r="A2" s="21" t="s">
        <v>14</v>
      </c>
      <c r="B2" s="447" t="s">
        <v>823</v>
      </c>
      <c r="C2" s="447"/>
      <c r="D2" s="447"/>
      <c r="E2" s="447"/>
      <c r="F2" s="447"/>
      <c r="G2" s="447"/>
      <c r="H2" s="447"/>
      <c r="I2" s="447"/>
      <c r="J2" s="447"/>
      <c r="K2" s="447"/>
      <c r="L2" s="447"/>
    </row>
    <row r="4" spans="1:12" ht="20" customHeight="1">
      <c r="B4" s="1129" t="s">
        <v>824</v>
      </c>
      <c r="C4" s="1084">
        <v>2020</v>
      </c>
      <c r="D4" s="1083">
        <v>2019</v>
      </c>
      <c r="E4" s="1083">
        <v>2018</v>
      </c>
      <c r="F4" s="1083">
        <v>2017</v>
      </c>
      <c r="G4" s="1083">
        <v>2016</v>
      </c>
      <c r="H4" s="364"/>
      <c r="I4" s="364"/>
    </row>
    <row r="5" spans="1:12" ht="20" customHeight="1">
      <c r="B5" s="660" t="s">
        <v>455</v>
      </c>
      <c r="C5" s="661">
        <v>40</v>
      </c>
      <c r="D5" s="662">
        <v>95</v>
      </c>
      <c r="E5" s="662">
        <v>85</v>
      </c>
      <c r="F5" s="662" t="s">
        <v>10</v>
      </c>
      <c r="G5" s="662" t="s">
        <v>10</v>
      </c>
      <c r="H5" s="364"/>
      <c r="I5" s="364"/>
    </row>
    <row r="6" spans="1:12" ht="20" customHeight="1">
      <c r="B6" s="663" t="s">
        <v>414</v>
      </c>
      <c r="C6" s="664">
        <v>671</v>
      </c>
      <c r="D6" s="665">
        <v>558</v>
      </c>
      <c r="E6" s="665">
        <v>524</v>
      </c>
      <c r="F6" s="665">
        <v>528</v>
      </c>
      <c r="G6" s="665">
        <v>537</v>
      </c>
      <c r="H6" s="364"/>
      <c r="I6" s="364"/>
    </row>
    <row r="7" spans="1:12" ht="20" customHeight="1">
      <c r="B7" s="663" t="s">
        <v>459</v>
      </c>
      <c r="C7" s="664">
        <v>370</v>
      </c>
      <c r="D7" s="665">
        <v>427</v>
      </c>
      <c r="E7" s="665">
        <v>433</v>
      </c>
      <c r="F7" s="665">
        <v>472</v>
      </c>
      <c r="G7" s="665">
        <v>491</v>
      </c>
      <c r="H7" s="364"/>
      <c r="I7" s="364"/>
    </row>
    <row r="8" spans="1:12" ht="20" customHeight="1">
      <c r="B8" s="663" t="s">
        <v>416</v>
      </c>
      <c r="C8" s="664">
        <v>82</v>
      </c>
      <c r="D8" s="665">
        <v>86</v>
      </c>
      <c r="E8" s="665">
        <v>93</v>
      </c>
      <c r="F8" s="665">
        <v>107</v>
      </c>
      <c r="G8" s="665">
        <v>134</v>
      </c>
      <c r="H8" s="364"/>
      <c r="I8" s="364"/>
    </row>
    <row r="9" spans="1:12" ht="20" customHeight="1">
      <c r="B9" s="663" t="s">
        <v>38</v>
      </c>
      <c r="C9" s="664">
        <v>21</v>
      </c>
      <c r="D9" s="665">
        <v>15</v>
      </c>
      <c r="E9" s="665">
        <v>14</v>
      </c>
      <c r="F9" s="665">
        <v>8</v>
      </c>
      <c r="G9" s="665">
        <v>-1</v>
      </c>
      <c r="H9" s="364"/>
      <c r="I9" s="364"/>
    </row>
    <row r="10" spans="1:12" ht="20" customHeight="1">
      <c r="B10" s="663" t="s">
        <v>458</v>
      </c>
      <c r="C10" s="664">
        <v>57</v>
      </c>
      <c r="D10" s="665">
        <v>56</v>
      </c>
      <c r="E10" s="665">
        <v>59</v>
      </c>
      <c r="F10" s="665">
        <v>43</v>
      </c>
      <c r="G10" s="665">
        <v>3</v>
      </c>
      <c r="H10" s="364"/>
      <c r="I10" s="364"/>
    </row>
    <row r="11" spans="1:12" ht="20" customHeight="1">
      <c r="B11" s="663" t="s">
        <v>484</v>
      </c>
      <c r="C11" s="664">
        <v>62</v>
      </c>
      <c r="D11" s="665">
        <v>72</v>
      </c>
      <c r="E11" s="665">
        <v>71</v>
      </c>
      <c r="F11" s="665">
        <v>87</v>
      </c>
      <c r="G11" s="665">
        <v>78</v>
      </c>
      <c r="H11" s="364"/>
      <c r="I11" s="364"/>
    </row>
    <row r="12" spans="1:12" ht="20" customHeight="1">
      <c r="B12" s="663" t="s">
        <v>468</v>
      </c>
      <c r="C12" s="664">
        <v>94</v>
      </c>
      <c r="D12" s="665">
        <v>119</v>
      </c>
      <c r="E12" s="665">
        <v>42</v>
      </c>
      <c r="F12" s="665" t="s">
        <v>10</v>
      </c>
      <c r="G12" s="665" t="s">
        <v>10</v>
      </c>
      <c r="H12" s="364"/>
      <c r="I12" s="364"/>
    </row>
    <row r="13" spans="1:12" ht="20" customHeight="1">
      <c r="B13" s="663" t="s">
        <v>825</v>
      </c>
      <c r="C13" s="664">
        <v>7</v>
      </c>
      <c r="D13" s="665" t="s">
        <v>10</v>
      </c>
      <c r="E13" s="665" t="s">
        <v>10</v>
      </c>
      <c r="F13" s="665" t="s">
        <v>10</v>
      </c>
      <c r="G13" s="665" t="s">
        <v>10</v>
      </c>
      <c r="H13" s="364"/>
      <c r="I13" s="364"/>
    </row>
    <row r="14" spans="1:12" ht="20" customHeight="1">
      <c r="B14" s="663" t="s">
        <v>473</v>
      </c>
      <c r="C14" s="664">
        <v>187</v>
      </c>
      <c r="D14" s="665">
        <v>175</v>
      </c>
      <c r="E14" s="665">
        <v>166</v>
      </c>
      <c r="F14" s="665">
        <v>175</v>
      </c>
      <c r="G14" s="665">
        <v>181</v>
      </c>
      <c r="H14" s="364"/>
      <c r="I14" s="364"/>
    </row>
    <row r="15" spans="1:12" ht="20" customHeight="1">
      <c r="B15" s="663" t="s">
        <v>485</v>
      </c>
      <c r="C15" s="664">
        <v>125</v>
      </c>
      <c r="D15" s="665">
        <v>105</v>
      </c>
      <c r="E15" s="665">
        <v>89</v>
      </c>
      <c r="F15" s="665">
        <v>80</v>
      </c>
      <c r="G15" s="665">
        <v>54</v>
      </c>
      <c r="H15" s="364"/>
      <c r="I15" s="364"/>
    </row>
    <row r="16" spans="1:12" ht="20" customHeight="1">
      <c r="B16" s="663" t="s">
        <v>486</v>
      </c>
      <c r="C16" s="664">
        <v>10</v>
      </c>
      <c r="D16" s="665">
        <v>10</v>
      </c>
      <c r="E16" s="665">
        <v>12</v>
      </c>
      <c r="F16" s="665">
        <v>76</v>
      </c>
      <c r="G16" s="665">
        <v>116</v>
      </c>
      <c r="H16" s="364"/>
      <c r="I16" s="364"/>
    </row>
    <row r="17" spans="2:9" ht="20" customHeight="1">
      <c r="B17" s="663" t="s">
        <v>488</v>
      </c>
      <c r="C17" s="664">
        <v>120</v>
      </c>
      <c r="D17" s="665">
        <v>121</v>
      </c>
      <c r="E17" s="665">
        <v>128</v>
      </c>
      <c r="F17" s="665">
        <v>147</v>
      </c>
      <c r="G17" s="665">
        <v>162</v>
      </c>
      <c r="H17" s="364"/>
      <c r="I17" s="364"/>
    </row>
    <row r="18" spans="2:9" ht="20" customHeight="1">
      <c r="B18" s="663" t="s">
        <v>489</v>
      </c>
      <c r="C18" s="664">
        <v>260</v>
      </c>
      <c r="D18" s="665">
        <v>270</v>
      </c>
      <c r="E18" s="665">
        <v>251</v>
      </c>
      <c r="F18" s="665">
        <v>285</v>
      </c>
      <c r="G18" s="665">
        <v>296</v>
      </c>
      <c r="H18" s="364"/>
      <c r="I18" s="364"/>
    </row>
    <row r="19" spans="2:9" ht="20" customHeight="1">
      <c r="B19" s="663" t="s">
        <v>480</v>
      </c>
      <c r="C19" s="664">
        <v>388</v>
      </c>
      <c r="D19" s="665">
        <v>412</v>
      </c>
      <c r="E19" s="665">
        <v>468</v>
      </c>
      <c r="F19" s="665">
        <v>515</v>
      </c>
      <c r="G19" s="665">
        <v>304</v>
      </c>
      <c r="H19" s="364"/>
      <c r="I19" s="364"/>
    </row>
    <row r="20" spans="2:9" ht="20" customHeight="1">
      <c r="B20" s="663" t="s">
        <v>475</v>
      </c>
      <c r="C20" s="664">
        <v>411</v>
      </c>
      <c r="D20" s="665">
        <v>412</v>
      </c>
      <c r="E20" s="665">
        <v>383</v>
      </c>
      <c r="F20" s="665">
        <v>368</v>
      </c>
      <c r="G20" s="665">
        <v>374</v>
      </c>
      <c r="H20" s="364"/>
      <c r="I20" s="364"/>
    </row>
    <row r="21" spans="2:9" ht="20" customHeight="1">
      <c r="B21" s="663" t="s">
        <v>476</v>
      </c>
      <c r="C21" s="664">
        <v>216</v>
      </c>
      <c r="D21" s="665">
        <v>188</v>
      </c>
      <c r="E21" s="665">
        <v>199</v>
      </c>
      <c r="F21" s="665">
        <v>212</v>
      </c>
      <c r="G21" s="665">
        <v>156</v>
      </c>
      <c r="H21" s="364"/>
      <c r="I21" s="364"/>
    </row>
    <row r="22" spans="2:9" ht="20" customHeight="1">
      <c r="B22" s="663" t="s">
        <v>481</v>
      </c>
      <c r="C22" s="664">
        <v>40</v>
      </c>
      <c r="D22" s="665">
        <v>54</v>
      </c>
      <c r="E22" s="665">
        <v>67</v>
      </c>
      <c r="F22" s="665">
        <v>76</v>
      </c>
      <c r="G22" s="665">
        <v>82</v>
      </c>
      <c r="H22" s="364"/>
      <c r="I22" s="364"/>
    </row>
    <row r="23" spans="2:9" ht="20" customHeight="1">
      <c r="B23" s="1503" t="s">
        <v>483</v>
      </c>
      <c r="C23" s="1504">
        <v>401</v>
      </c>
      <c r="D23" s="1505">
        <v>463</v>
      </c>
      <c r="E23" s="1505">
        <v>165</v>
      </c>
      <c r="F23" s="1505">
        <v>109</v>
      </c>
      <c r="G23" s="1505">
        <v>85</v>
      </c>
      <c r="H23" s="364"/>
      <c r="I23" s="364"/>
    </row>
    <row r="24" spans="2:9" ht="20" customHeight="1">
      <c r="B24" s="1506" t="s">
        <v>432</v>
      </c>
      <c r="C24" s="1507">
        <v>3562</v>
      </c>
      <c r="D24" s="1508">
        <v>3638</v>
      </c>
      <c r="E24" s="1508">
        <v>3249</v>
      </c>
      <c r="F24" s="1508">
        <v>3288</v>
      </c>
      <c r="G24" s="1509">
        <v>3052</v>
      </c>
    </row>
    <row r="26" spans="2:9" ht="20" customHeight="1">
      <c r="B26" s="1604" t="s">
        <v>826</v>
      </c>
      <c r="C26" s="1604"/>
      <c r="D26" s="1604"/>
      <c r="E26" s="1604"/>
      <c r="F26" s="1604"/>
      <c r="G26" s="1604"/>
      <c r="H26" s="367"/>
    </row>
    <row r="27" spans="2:9" ht="20" customHeight="1">
      <c r="F27" s="248"/>
    </row>
  </sheetData>
  <mergeCells count="1">
    <mergeCell ref="B26:G26"/>
  </mergeCells>
  <hyperlinks>
    <hyperlink ref="A2" location="Summary!A1" display=" " xr:uid="{2A96D602-9D7B-4011-9FA7-B1B86674F57C}"/>
  </hyperlinks>
  <pageMargins left="0.74803149606299213" right="0.74803149606299213" top="0.98425196850393704" bottom="0.98425196850393704" header="0.51181102362204722" footer="0.51181102362204722"/>
  <pageSetup paperSize="9" scale="93"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87C1D-28C8-463B-97F6-7F0E95EC1C11}">
  <sheetPr>
    <tabColor rgb="FF285AFF"/>
    <pageSetUpPr fitToPage="1"/>
  </sheetPr>
  <dimension ref="A1:AJ28"/>
  <sheetViews>
    <sheetView showGridLines="0" zoomScale="150" zoomScaleNormal="150" zoomScaleSheetLayoutView="100" zoomScalePageLayoutView="150" workbookViewId="0"/>
  </sheetViews>
  <sheetFormatPr baseColWidth="10" defaultColWidth="11" defaultRowHeight="20" customHeight="1"/>
  <cols>
    <col min="1" max="1" width="5.5" style="366" customWidth="1"/>
    <col min="2" max="2" width="46.1640625" style="366" customWidth="1"/>
    <col min="3" max="17" width="10.33203125" style="366" customWidth="1"/>
    <col min="18" max="18" width="5.5" style="366" customWidth="1"/>
    <col min="19" max="19" width="9.6640625" style="366" bestFit="1" customWidth="1"/>
    <col min="20" max="29" width="10.5" style="366" customWidth="1"/>
    <col min="30" max="16384" width="11" style="366"/>
  </cols>
  <sheetData>
    <row r="1" spans="1:36" ht="20" customHeight="1">
      <c r="H1" s="86"/>
      <c r="M1" s="86"/>
    </row>
    <row r="2" spans="1:36" ht="20" customHeight="1">
      <c r="A2" s="21" t="s">
        <v>14</v>
      </c>
      <c r="B2" s="37" t="s">
        <v>255</v>
      </c>
      <c r="C2" s="37"/>
      <c r="D2" s="37"/>
      <c r="E2" s="37"/>
      <c r="F2" s="37"/>
      <c r="G2" s="37"/>
      <c r="H2" s="87"/>
      <c r="I2" s="37"/>
      <c r="J2" s="37"/>
      <c r="K2" s="37"/>
      <c r="L2" s="37"/>
      <c r="M2" s="88"/>
      <c r="N2" s="22"/>
      <c r="O2" s="22"/>
      <c r="P2" s="22"/>
      <c r="Q2" s="22"/>
      <c r="R2" s="22"/>
    </row>
    <row r="3" spans="1:36" ht="20" customHeight="1">
      <c r="H3" s="86"/>
      <c r="M3" s="86"/>
    </row>
    <row r="4" spans="1:36" ht="20" customHeight="1">
      <c r="C4" s="773">
        <v>2020</v>
      </c>
      <c r="D4" s="1580" t="s">
        <v>5</v>
      </c>
      <c r="E4" s="1580"/>
      <c r="F4" s="1580"/>
      <c r="G4" s="1580"/>
      <c r="H4" s="802">
        <v>2019</v>
      </c>
      <c r="I4" s="1580" t="s">
        <v>5</v>
      </c>
      <c r="J4" s="1580"/>
      <c r="K4" s="1580"/>
      <c r="L4" s="1580"/>
      <c r="M4" s="802">
        <v>2018</v>
      </c>
      <c r="N4" s="1580" t="s">
        <v>5</v>
      </c>
      <c r="O4" s="1580"/>
      <c r="P4" s="1580"/>
      <c r="Q4" s="1580"/>
    </row>
    <row r="5" spans="1:36" ht="20" customHeight="1">
      <c r="B5" s="761"/>
      <c r="C5" s="347" t="s">
        <v>6</v>
      </c>
      <c r="D5" s="347" t="s">
        <v>250</v>
      </c>
      <c r="E5" s="347" t="s">
        <v>251</v>
      </c>
      <c r="F5" s="347" t="s">
        <v>252</v>
      </c>
      <c r="G5" s="347" t="s">
        <v>253</v>
      </c>
      <c r="H5" s="803" t="s">
        <v>6</v>
      </c>
      <c r="I5" s="347" t="s">
        <v>250</v>
      </c>
      <c r="J5" s="347" t="s">
        <v>251</v>
      </c>
      <c r="K5" s="347" t="s">
        <v>252</v>
      </c>
      <c r="L5" s="347" t="s">
        <v>253</v>
      </c>
      <c r="M5" s="803" t="s">
        <v>6</v>
      </c>
      <c r="N5" s="347" t="s">
        <v>250</v>
      </c>
      <c r="O5" s="347" t="s">
        <v>251</v>
      </c>
      <c r="P5" s="347" t="s">
        <v>252</v>
      </c>
      <c r="Q5" s="347" t="s">
        <v>253</v>
      </c>
    </row>
    <row r="6" spans="1:36" ht="20" customHeight="1">
      <c r="B6" s="14" t="s">
        <v>129</v>
      </c>
      <c r="C6" s="89"/>
      <c r="D6" s="90"/>
      <c r="E6" s="804"/>
      <c r="F6" s="804"/>
      <c r="G6" s="805"/>
      <c r="H6" s="91"/>
      <c r="I6" s="90"/>
      <c r="J6" s="804"/>
      <c r="K6" s="804"/>
      <c r="L6" s="805"/>
      <c r="M6" s="91"/>
      <c r="N6" s="90"/>
      <c r="O6" s="804"/>
      <c r="P6" s="804"/>
      <c r="Q6" s="805"/>
    </row>
    <row r="7" spans="1:36" ht="20" customHeight="1">
      <c r="B7" s="38" t="s">
        <v>130</v>
      </c>
      <c r="C7" s="92">
        <v>1.1399999999999999</v>
      </c>
      <c r="D7" s="93">
        <v>1.1000000000000001</v>
      </c>
      <c r="E7" s="806">
        <v>1.1000000000000001</v>
      </c>
      <c r="F7" s="806">
        <v>1.17</v>
      </c>
      <c r="G7" s="806">
        <v>1.19</v>
      </c>
      <c r="H7" s="327">
        <v>1.1200000000000001</v>
      </c>
      <c r="I7" s="328">
        <v>1.1399999999999999</v>
      </c>
      <c r="J7" s="807">
        <v>1.1200000000000001</v>
      </c>
      <c r="K7" s="807">
        <v>1.1100000000000001</v>
      </c>
      <c r="L7" s="807">
        <v>1.1100000000000001</v>
      </c>
      <c r="M7" s="327">
        <v>1.18</v>
      </c>
      <c r="N7" s="328">
        <v>1.23</v>
      </c>
      <c r="O7" s="807">
        <v>1.19</v>
      </c>
      <c r="P7" s="807">
        <v>1.1599999999999999</v>
      </c>
      <c r="Q7" s="807">
        <v>1.1399999999999999</v>
      </c>
      <c r="R7" s="366" t="s">
        <v>14</v>
      </c>
    </row>
    <row r="8" spans="1:36" ht="20" customHeight="1">
      <c r="B8" s="38" t="s">
        <v>131</v>
      </c>
      <c r="C8" s="94">
        <v>41.8</v>
      </c>
      <c r="D8" s="95">
        <v>50.1</v>
      </c>
      <c r="E8" s="808">
        <v>29.6</v>
      </c>
      <c r="F8" s="808">
        <v>42.9</v>
      </c>
      <c r="G8" s="808">
        <v>44.2</v>
      </c>
      <c r="H8" s="327">
        <v>64.2</v>
      </c>
      <c r="I8" s="328">
        <v>63.1</v>
      </c>
      <c r="J8" s="807">
        <v>68.900000000000006</v>
      </c>
      <c r="K8" s="809">
        <v>62</v>
      </c>
      <c r="L8" s="807">
        <v>63.1</v>
      </c>
      <c r="M8" s="327">
        <v>71.3</v>
      </c>
      <c r="N8" s="328">
        <v>66.8</v>
      </c>
      <c r="O8" s="807">
        <v>74.400000000000006</v>
      </c>
      <c r="P8" s="807">
        <v>75.2</v>
      </c>
      <c r="Q8" s="807">
        <v>68.8</v>
      </c>
      <c r="R8" s="366" t="s">
        <v>14</v>
      </c>
      <c r="AD8" s="96"/>
      <c r="AJ8" s="96"/>
    </row>
    <row r="9" spans="1:36" ht="20" customHeight="1">
      <c r="B9" s="97" t="s">
        <v>236</v>
      </c>
      <c r="C9" s="98">
        <v>11.5</v>
      </c>
      <c r="D9" s="99">
        <v>26.3</v>
      </c>
      <c r="E9" s="100">
        <v>14.3</v>
      </c>
      <c r="F9" s="100">
        <v>-2.7</v>
      </c>
      <c r="G9" s="100">
        <v>4.5999999999999996</v>
      </c>
      <c r="H9" s="329">
        <v>34.9</v>
      </c>
      <c r="I9" s="329">
        <v>33</v>
      </c>
      <c r="J9" s="330">
        <v>27.6</v>
      </c>
      <c r="K9" s="330">
        <v>47.4</v>
      </c>
      <c r="L9" s="330">
        <v>30.2</v>
      </c>
      <c r="M9" s="329">
        <v>38.200000000000003</v>
      </c>
      <c r="N9" s="329">
        <v>29.8</v>
      </c>
      <c r="O9" s="330">
        <v>33.9</v>
      </c>
      <c r="P9" s="330">
        <v>47.2</v>
      </c>
      <c r="Q9" s="330">
        <v>40.799999999999997</v>
      </c>
      <c r="R9" s="366" t="s">
        <v>14</v>
      </c>
      <c r="AD9" s="101"/>
      <c r="AJ9" s="96"/>
    </row>
    <row r="10" spans="1:36" ht="20" customHeight="1">
      <c r="B10" s="107" t="s">
        <v>162</v>
      </c>
      <c r="C10" s="103"/>
      <c r="D10" s="104"/>
      <c r="E10" s="104"/>
      <c r="F10" s="104"/>
      <c r="G10" s="104"/>
      <c r="H10" s="810"/>
      <c r="I10" s="811"/>
      <c r="J10" s="811"/>
      <c r="K10" s="811"/>
      <c r="L10" s="811"/>
      <c r="M10" s="810"/>
      <c r="N10" s="811"/>
      <c r="O10" s="811"/>
      <c r="P10" s="811"/>
      <c r="Q10" s="811"/>
      <c r="R10" s="366" t="s">
        <v>14</v>
      </c>
      <c r="AD10" s="96"/>
      <c r="AJ10" s="96"/>
    </row>
    <row r="11" spans="1:36" ht="20" customHeight="1">
      <c r="B11" s="964" t="s">
        <v>1049</v>
      </c>
      <c r="C11" s="963">
        <v>37</v>
      </c>
      <c r="D11" s="963">
        <v>44.4</v>
      </c>
      <c r="E11" s="963">
        <v>23.4</v>
      </c>
      <c r="F11" s="963">
        <v>39.9</v>
      </c>
      <c r="G11" s="963">
        <v>41</v>
      </c>
      <c r="H11" s="965">
        <v>59.8</v>
      </c>
      <c r="I11" s="965">
        <v>58.7</v>
      </c>
      <c r="J11" s="965">
        <v>63.7</v>
      </c>
      <c r="K11" s="966">
        <v>58</v>
      </c>
      <c r="L11" s="965">
        <v>59.1</v>
      </c>
      <c r="M11" s="965">
        <v>64.2</v>
      </c>
      <c r="N11" s="965">
        <v>60.4</v>
      </c>
      <c r="O11" s="965">
        <v>69.5</v>
      </c>
      <c r="P11" s="965">
        <v>69.5</v>
      </c>
      <c r="Q11" s="965">
        <v>57.2</v>
      </c>
      <c r="R11" s="366" t="s">
        <v>14</v>
      </c>
      <c r="AD11" s="96"/>
      <c r="AJ11" s="96"/>
    </row>
    <row r="12" spans="1:36" ht="20" customHeight="1">
      <c r="B12" s="964" t="s">
        <v>132</v>
      </c>
      <c r="C12" s="967">
        <v>2.96</v>
      </c>
      <c r="D12" s="967">
        <v>3.35</v>
      </c>
      <c r="E12" s="967">
        <v>2.61</v>
      </c>
      <c r="F12" s="967">
        <v>2.52</v>
      </c>
      <c r="G12" s="967">
        <v>3.31</v>
      </c>
      <c r="H12" s="965">
        <v>3.88</v>
      </c>
      <c r="I12" s="965">
        <v>4.51</v>
      </c>
      <c r="J12" s="965">
        <v>3.82</v>
      </c>
      <c r="K12" s="965">
        <v>3.48</v>
      </c>
      <c r="L12" s="965">
        <v>3.76</v>
      </c>
      <c r="M12" s="965">
        <v>4.78</v>
      </c>
      <c r="N12" s="965">
        <v>4.7300000000000004</v>
      </c>
      <c r="O12" s="965">
        <v>4.49</v>
      </c>
      <c r="P12" s="965">
        <v>4.96</v>
      </c>
      <c r="Q12" s="965">
        <v>4.9400000000000004</v>
      </c>
      <c r="R12" s="105" t="s">
        <v>14</v>
      </c>
      <c r="AD12" s="105"/>
      <c r="AJ12" s="105"/>
    </row>
    <row r="13" spans="1:36" ht="20" customHeight="1">
      <c r="M13" s="106"/>
      <c r="N13" s="106"/>
      <c r="O13" s="106"/>
      <c r="P13" s="106"/>
      <c r="Q13" s="106"/>
      <c r="R13" s="105"/>
      <c r="AD13" s="105"/>
      <c r="AJ13" s="105"/>
    </row>
    <row r="14" spans="1:36" s="362" customFormat="1" ht="20" customHeight="1">
      <c r="B14" s="107"/>
      <c r="C14" s="774">
        <v>2017</v>
      </c>
      <c r="D14" s="1580" t="s">
        <v>5</v>
      </c>
      <c r="E14" s="1580"/>
      <c r="F14" s="1580"/>
      <c r="G14" s="1580"/>
      <c r="H14" s="802">
        <v>2016</v>
      </c>
      <c r="I14" s="1580" t="s">
        <v>5</v>
      </c>
      <c r="J14" s="1580"/>
      <c r="K14" s="1580"/>
      <c r="L14" s="1580"/>
      <c r="M14" s="108"/>
      <c r="N14" s="109"/>
      <c r="O14" s="109"/>
      <c r="P14" s="109"/>
      <c r="Q14" s="109"/>
      <c r="S14" s="109"/>
      <c r="T14" s="109"/>
      <c r="U14" s="109"/>
      <c r="V14" s="109"/>
      <c r="W14" s="109"/>
      <c r="X14" s="812"/>
      <c r="Y14" s="109"/>
      <c r="Z14" s="109"/>
      <c r="AA14" s="109"/>
      <c r="AB14" s="109"/>
      <c r="AC14" s="109"/>
    </row>
    <row r="15" spans="1:36" s="362" customFormat="1" ht="20" customHeight="1">
      <c r="B15" s="761"/>
      <c r="C15" s="347" t="s">
        <v>6</v>
      </c>
      <c r="D15" s="347" t="s">
        <v>250</v>
      </c>
      <c r="E15" s="347" t="s">
        <v>251</v>
      </c>
      <c r="F15" s="347" t="s">
        <v>252</v>
      </c>
      <c r="G15" s="347" t="s">
        <v>253</v>
      </c>
      <c r="H15" s="803" t="s">
        <v>6</v>
      </c>
      <c r="I15" s="347" t="s">
        <v>250</v>
      </c>
      <c r="J15" s="347" t="s">
        <v>251</v>
      </c>
      <c r="K15" s="347" t="s">
        <v>252</v>
      </c>
      <c r="L15" s="347" t="s">
        <v>253</v>
      </c>
      <c r="M15" s="110"/>
      <c r="N15" s="111"/>
      <c r="O15" s="111"/>
      <c r="P15" s="111"/>
      <c r="Q15" s="112"/>
      <c r="S15" s="113"/>
      <c r="T15" s="113"/>
      <c r="U15" s="113"/>
      <c r="V15" s="113"/>
      <c r="W15" s="113"/>
      <c r="X15" s="812"/>
      <c r="Y15" s="113"/>
      <c r="Z15" s="113"/>
      <c r="AA15" s="113"/>
      <c r="AB15" s="113"/>
      <c r="AC15" s="113"/>
    </row>
    <row r="16" spans="1:36" s="362" customFormat="1" ht="20" customHeight="1">
      <c r="B16" s="14" t="s">
        <v>129</v>
      </c>
      <c r="C16" s="114"/>
      <c r="D16" s="90"/>
      <c r="E16" s="804"/>
      <c r="F16" s="804"/>
      <c r="G16" s="813"/>
      <c r="H16" s="91"/>
      <c r="I16" s="90"/>
      <c r="J16" s="804"/>
      <c r="K16" s="804"/>
      <c r="L16" s="805"/>
      <c r="M16" s="115"/>
      <c r="N16" s="116"/>
      <c r="O16" s="116"/>
      <c r="P16" s="116"/>
      <c r="Q16" s="117"/>
      <c r="S16" s="118"/>
      <c r="T16" s="118"/>
      <c r="U16" s="118"/>
      <c r="V16" s="118"/>
      <c r="W16" s="118"/>
      <c r="X16" s="812"/>
      <c r="Y16" s="118"/>
      <c r="Z16" s="118"/>
      <c r="AA16" s="118"/>
      <c r="AB16" s="118"/>
      <c r="AC16" s="118"/>
    </row>
    <row r="17" spans="2:36" s="362" customFormat="1" ht="20" customHeight="1">
      <c r="B17" s="38" t="s">
        <v>130</v>
      </c>
      <c r="C17" s="122">
        <v>1.1299999999999999</v>
      </c>
      <c r="D17" s="123">
        <v>1.06</v>
      </c>
      <c r="E17" s="814">
        <v>1.1000000000000001</v>
      </c>
      <c r="F17" s="490">
        <v>1.17</v>
      </c>
      <c r="G17" s="490">
        <v>1.18</v>
      </c>
      <c r="H17" s="122">
        <v>1.1100000000000001</v>
      </c>
      <c r="I17" s="359">
        <v>1.1000000000000001</v>
      </c>
      <c r="J17" s="490">
        <v>1.1299999999999999</v>
      </c>
      <c r="K17" s="490">
        <v>1.1200000000000001</v>
      </c>
      <c r="L17" s="490">
        <v>1.08</v>
      </c>
      <c r="M17" s="119"/>
      <c r="N17" s="120"/>
      <c r="O17" s="120"/>
      <c r="P17" s="120"/>
      <c r="Q17" s="120"/>
      <c r="S17" s="121"/>
      <c r="T17" s="121"/>
      <c r="U17" s="121"/>
      <c r="V17" s="121"/>
      <c r="W17" s="121"/>
      <c r="X17" s="812"/>
      <c r="Y17" s="120"/>
      <c r="Z17" s="120"/>
      <c r="AA17" s="120"/>
      <c r="AB17" s="120"/>
      <c r="AC17" s="120"/>
    </row>
    <row r="18" spans="2:36" s="362" customFormat="1" ht="20" customHeight="1">
      <c r="B18" s="38" t="s">
        <v>131</v>
      </c>
      <c r="C18" s="122">
        <v>54.2</v>
      </c>
      <c r="D18" s="123">
        <v>53.7</v>
      </c>
      <c r="E18" s="490">
        <v>49.6</v>
      </c>
      <c r="F18" s="490">
        <v>52.1</v>
      </c>
      <c r="G18" s="490">
        <v>61.3</v>
      </c>
      <c r="H18" s="122">
        <v>43.7</v>
      </c>
      <c r="I18" s="123">
        <v>33.9</v>
      </c>
      <c r="J18" s="490">
        <v>45.6</v>
      </c>
      <c r="K18" s="490">
        <v>45.9</v>
      </c>
      <c r="L18" s="490">
        <v>49.3</v>
      </c>
      <c r="M18" s="115"/>
      <c r="N18" s="116"/>
      <c r="O18" s="116"/>
      <c r="P18" s="116"/>
      <c r="Q18" s="117"/>
      <c r="S18" s="118"/>
      <c r="T18" s="118"/>
      <c r="U18" s="118"/>
      <c r="V18" s="118"/>
      <c r="W18" s="118"/>
      <c r="X18" s="812"/>
      <c r="Y18" s="118"/>
      <c r="Z18" s="118"/>
      <c r="AA18" s="118"/>
      <c r="AB18" s="118"/>
      <c r="AC18" s="118"/>
    </row>
    <row r="19" spans="2:36" s="362" customFormat="1" ht="20" customHeight="1">
      <c r="B19" s="97" t="s">
        <v>236</v>
      </c>
      <c r="C19" s="124">
        <v>45.6</v>
      </c>
      <c r="D19" s="125"/>
      <c r="E19" s="126"/>
      <c r="F19" s="126"/>
      <c r="G19" s="126"/>
      <c r="H19" s="127"/>
      <c r="I19" s="128"/>
      <c r="J19" s="129"/>
      <c r="K19" s="129"/>
      <c r="L19" s="130"/>
      <c r="M19" s="115"/>
      <c r="N19" s="116"/>
      <c r="O19" s="116"/>
      <c r="P19" s="116"/>
      <c r="Q19" s="117"/>
      <c r="S19" s="118"/>
      <c r="T19" s="118"/>
      <c r="U19" s="118"/>
      <c r="V19" s="118"/>
      <c r="W19" s="118"/>
      <c r="X19" s="812"/>
      <c r="Y19" s="118"/>
      <c r="Z19" s="118"/>
      <c r="AA19" s="118"/>
      <c r="AB19" s="118"/>
      <c r="AC19" s="118"/>
    </row>
    <row r="20" spans="2:36" s="362" customFormat="1" ht="20" customHeight="1">
      <c r="B20" s="102" t="s">
        <v>162</v>
      </c>
      <c r="C20" s="131"/>
      <c r="D20" s="131"/>
      <c r="E20" s="131"/>
      <c r="F20" s="131"/>
      <c r="G20" s="132"/>
      <c r="H20" s="133"/>
      <c r="I20" s="131"/>
      <c r="J20" s="131"/>
      <c r="K20" s="131"/>
      <c r="L20" s="131"/>
      <c r="M20" s="110"/>
      <c r="N20" s="111"/>
      <c r="O20" s="111"/>
      <c r="P20" s="111"/>
      <c r="Q20" s="112"/>
      <c r="S20" s="113"/>
      <c r="T20" s="113"/>
      <c r="U20" s="113"/>
      <c r="V20" s="113"/>
      <c r="W20" s="113"/>
      <c r="X20" s="812"/>
      <c r="Y20" s="113"/>
      <c r="Z20" s="113"/>
      <c r="AA20" s="113"/>
      <c r="AB20" s="113"/>
      <c r="AC20" s="113"/>
    </row>
    <row r="21" spans="2:36" s="362" customFormat="1" ht="20" customHeight="1">
      <c r="B21" s="964" t="s">
        <v>1050</v>
      </c>
      <c r="C21" s="968">
        <v>50.2</v>
      </c>
      <c r="D21" s="968">
        <v>49.2</v>
      </c>
      <c r="E21" s="968">
        <v>45.1</v>
      </c>
      <c r="F21" s="968">
        <v>48.9</v>
      </c>
      <c r="G21" s="968">
        <v>57.6</v>
      </c>
      <c r="H21" s="968">
        <v>40.299999999999997</v>
      </c>
      <c r="I21" s="969">
        <v>31</v>
      </c>
      <c r="J21" s="969">
        <v>43</v>
      </c>
      <c r="K21" s="968">
        <v>41.4</v>
      </c>
      <c r="L21" s="968">
        <v>46.1</v>
      </c>
      <c r="M21" s="134"/>
    </row>
    <row r="22" spans="2:36" ht="20" customHeight="1">
      <c r="B22" s="964" t="s">
        <v>132</v>
      </c>
      <c r="C22" s="968">
        <v>4.08</v>
      </c>
      <c r="D22" s="970">
        <v>4.0999999999999996</v>
      </c>
      <c r="E22" s="968">
        <v>3.93</v>
      </c>
      <c r="F22" s="968">
        <v>4.05</v>
      </c>
      <c r="G22" s="968">
        <v>4.2300000000000004</v>
      </c>
      <c r="H22" s="968">
        <v>3.56</v>
      </c>
      <c r="I22" s="968">
        <v>3.46</v>
      </c>
      <c r="J22" s="968">
        <v>3.43</v>
      </c>
      <c r="K22" s="968">
        <v>3.45</v>
      </c>
      <c r="L22" s="968">
        <v>3.89</v>
      </c>
      <c r="M22" s="86"/>
    </row>
    <row r="23" spans="2:36" ht="20" customHeight="1">
      <c r="C23" s="135"/>
      <c r="D23" s="135"/>
      <c r="E23" s="135"/>
      <c r="F23" s="135"/>
      <c r="G23" s="135"/>
      <c r="H23" s="136"/>
      <c r="I23" s="136"/>
      <c r="J23" s="136"/>
      <c r="K23" s="136"/>
      <c r="L23" s="137"/>
    </row>
    <row r="24" spans="2:36" ht="20" customHeight="1">
      <c r="B24" s="362" t="s">
        <v>313</v>
      </c>
      <c r="C24" s="362"/>
      <c r="D24" s="362"/>
      <c r="E24" s="362"/>
      <c r="F24" s="362"/>
      <c r="G24" s="362"/>
      <c r="M24" s="106"/>
      <c r="N24" s="106"/>
      <c r="O24" s="106"/>
      <c r="P24" s="106"/>
      <c r="Q24" s="106"/>
      <c r="R24" s="105"/>
      <c r="AD24" s="105"/>
      <c r="AJ24" s="105"/>
    </row>
    <row r="25" spans="2:36" ht="20" customHeight="1">
      <c r="B25" s="1564" t="s">
        <v>198</v>
      </c>
      <c r="C25" s="1564"/>
      <c r="D25" s="1564"/>
      <c r="E25" s="1564"/>
      <c r="F25" s="1564"/>
      <c r="G25" s="1564"/>
      <c r="H25" s="1564"/>
      <c r="I25" s="1564"/>
      <c r="J25" s="1564"/>
      <c r="K25" s="1564"/>
      <c r="L25" s="1564"/>
      <c r="M25" s="1564"/>
      <c r="N25" s="106"/>
      <c r="O25" s="106"/>
      <c r="P25" s="106"/>
      <c r="Q25" s="106"/>
      <c r="R25" s="105"/>
      <c r="AD25" s="105"/>
      <c r="AJ25" s="105"/>
    </row>
    <row r="26" spans="2:36" ht="20" customHeight="1">
      <c r="B26" s="362" t="s">
        <v>163</v>
      </c>
      <c r="C26" s="362"/>
      <c r="D26" s="362"/>
      <c r="E26" s="362"/>
      <c r="F26" s="362"/>
      <c r="G26" s="362"/>
    </row>
    <row r="27" spans="2:36" ht="20" customHeight="1">
      <c r="C27" s="135"/>
      <c r="D27" s="135"/>
      <c r="E27" s="135"/>
      <c r="F27" s="135"/>
      <c r="G27" s="135"/>
      <c r="H27" s="136"/>
      <c r="I27" s="136"/>
      <c r="J27" s="136"/>
      <c r="K27" s="136"/>
      <c r="L27" s="137"/>
    </row>
    <row r="28" spans="2:36" ht="20" customHeight="1">
      <c r="C28" s="135"/>
      <c r="D28" s="135"/>
      <c r="E28" s="135"/>
      <c r="F28" s="135"/>
      <c r="G28" s="135"/>
      <c r="H28" s="136"/>
      <c r="I28" s="136"/>
      <c r="J28" s="136"/>
      <c r="K28" s="136"/>
      <c r="L28" s="137"/>
    </row>
  </sheetData>
  <mergeCells count="6">
    <mergeCell ref="B25:M25"/>
    <mergeCell ref="D4:G4"/>
    <mergeCell ref="I4:L4"/>
    <mergeCell ref="N4:Q4"/>
    <mergeCell ref="D14:G14"/>
    <mergeCell ref="I14:L14"/>
  </mergeCells>
  <hyperlinks>
    <hyperlink ref="A2" location="Summary!A1" display=" " xr:uid="{043E9853-5CE2-4482-9A95-CE397E9FC042}"/>
  </hyperlinks>
  <pageMargins left="0.25" right="0.25" top="0.75" bottom="0.75" header="0.3" footer="0.3"/>
  <pageSetup paperSize="9" scale="63" orientation="landscape" r:id="rId1"/>
  <headerFooter>
    <oddFooter>&amp;L&amp;1#&amp;"Calibri"&amp;10&amp;K000000TOTAL Classification: Restricted Distribution TOTAL - All rights reserved</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12D85-B0BD-2542-B896-C5CA65D32592}">
  <sheetPr>
    <tabColor rgb="FF96E600"/>
  </sheetPr>
  <dimension ref="A2:E16"/>
  <sheetViews>
    <sheetView showGridLines="0" zoomScale="230" zoomScaleNormal="230" zoomScaleSheetLayoutView="100" zoomScalePageLayoutView="230" workbookViewId="0"/>
  </sheetViews>
  <sheetFormatPr baseColWidth="10" defaultColWidth="10.83203125" defaultRowHeight="20" customHeight="1"/>
  <cols>
    <col min="1" max="1" width="5.5" style="898" customWidth="1"/>
    <col min="2" max="2" width="74.83203125" style="898" customWidth="1"/>
    <col min="3" max="5" width="12" style="898" customWidth="1"/>
    <col min="6" max="6" width="5.5" style="898" customWidth="1"/>
    <col min="7" max="8" width="10.83203125" style="898"/>
    <col min="9" max="9" width="10.33203125" style="898" customWidth="1"/>
    <col min="10" max="10" width="0" style="898" hidden="1" customWidth="1"/>
    <col min="11" max="16384" width="10.83203125" style="898"/>
  </cols>
  <sheetData>
    <row r="2" spans="1:5" ht="20" customHeight="1">
      <c r="A2" s="21" t="s">
        <v>14</v>
      </c>
      <c r="B2" s="37" t="s">
        <v>147</v>
      </c>
      <c r="C2" s="37"/>
      <c r="D2" s="37"/>
      <c r="E2" s="37"/>
    </row>
    <row r="3" spans="1:5" ht="20" customHeight="1">
      <c r="B3" s="371"/>
      <c r="C3" s="371"/>
      <c r="D3" s="371"/>
      <c r="E3" s="371"/>
    </row>
    <row r="4" spans="1:5" ht="20" customHeight="1">
      <c r="B4" s="1391" t="s">
        <v>9</v>
      </c>
      <c r="C4" s="1392">
        <v>2020</v>
      </c>
      <c r="D4" s="1393">
        <v>2019</v>
      </c>
      <c r="E4" s="1393">
        <v>2018</v>
      </c>
    </row>
    <row r="5" spans="1:5" ht="20" customHeight="1">
      <c r="B5" s="19" t="s">
        <v>827</v>
      </c>
      <c r="C5" s="373">
        <v>1039</v>
      </c>
      <c r="D5" s="374">
        <v>3003</v>
      </c>
      <c r="E5" s="374">
        <v>3379</v>
      </c>
    </row>
    <row r="6" spans="1:5" ht="20" customHeight="1">
      <c r="B6" s="19" t="s">
        <v>330</v>
      </c>
      <c r="C6" s="373">
        <v>1325</v>
      </c>
      <c r="D6" s="374">
        <v>1698</v>
      </c>
      <c r="E6" s="374">
        <v>1781</v>
      </c>
    </row>
    <row r="7" spans="1:5" ht="20" customHeight="1">
      <c r="B7" s="19" t="s">
        <v>331</v>
      </c>
      <c r="C7" s="373">
        <v>1209</v>
      </c>
      <c r="D7" s="374">
        <v>1426</v>
      </c>
      <c r="E7" s="374">
        <v>1604</v>
      </c>
    </row>
    <row r="8" spans="1:5" ht="20" customHeight="1">
      <c r="B8" s="19" t="s">
        <v>158</v>
      </c>
      <c r="C8" s="373">
        <v>149</v>
      </c>
      <c r="D8" s="374">
        <v>322</v>
      </c>
      <c r="E8" s="374">
        <v>919</v>
      </c>
    </row>
    <row r="9" spans="1:5" ht="20" customHeight="1">
      <c r="B9" s="19" t="s">
        <v>332</v>
      </c>
      <c r="C9" s="373">
        <v>2438</v>
      </c>
      <c r="D9" s="374">
        <v>3837</v>
      </c>
      <c r="E9" s="374">
        <v>4308</v>
      </c>
    </row>
    <row r="10" spans="1:5" ht="27.75" customHeight="1">
      <c r="B10" s="1394" t="s">
        <v>333</v>
      </c>
      <c r="C10" s="1395">
        <v>2472</v>
      </c>
      <c r="D10" s="1396">
        <v>4072</v>
      </c>
      <c r="E10" s="1396">
        <v>4388</v>
      </c>
    </row>
    <row r="12" spans="1:5" s="897" customFormat="1" ht="20" customHeight="1">
      <c r="B12" s="1653" t="s">
        <v>828</v>
      </c>
      <c r="C12" s="1653"/>
      <c r="D12" s="1653"/>
      <c r="E12" s="1653"/>
    </row>
    <row r="13" spans="1:5" s="897" customFormat="1" ht="20" customHeight="1">
      <c r="B13" s="1653" t="s">
        <v>335</v>
      </c>
      <c r="C13" s="1653"/>
      <c r="D13" s="1653"/>
      <c r="E13" s="1653"/>
    </row>
    <row r="14" spans="1:5" ht="20" customHeight="1">
      <c r="B14" s="1653" t="s">
        <v>336</v>
      </c>
      <c r="C14" s="1653"/>
      <c r="D14" s="1653"/>
      <c r="E14" s="1653"/>
    </row>
    <row r="15" spans="1:5" ht="20" customHeight="1">
      <c r="B15" s="1653" t="s">
        <v>337</v>
      </c>
      <c r="C15" s="1653"/>
      <c r="D15" s="1653"/>
      <c r="E15" s="1653"/>
    </row>
    <row r="16" spans="1:5" ht="20" customHeight="1">
      <c r="B16" s="1654" t="s">
        <v>999</v>
      </c>
      <c r="C16" s="1654"/>
      <c r="D16" s="1654"/>
      <c r="E16" s="1654"/>
    </row>
  </sheetData>
  <mergeCells count="5">
    <mergeCell ref="B12:E12"/>
    <mergeCell ref="B13:E13"/>
    <mergeCell ref="B14:E14"/>
    <mergeCell ref="B15:E15"/>
    <mergeCell ref="B16:E16"/>
  </mergeCells>
  <hyperlinks>
    <hyperlink ref="A2" location="Summary!A1" display=" " xr:uid="{9BEFAF43-9A52-4945-930F-2543D607E566}"/>
  </hyperlinks>
  <pageMargins left="0.74803149606299213" right="0.74803149606299213" top="0.98425196850393704" bottom="0.98425196850393704" header="0.51181102362204722" footer="0.51181102362204722"/>
  <pageSetup paperSize="9" scale="65" orientation="portrait"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3CBA6-5DD0-A94F-A26A-1A4547911065}">
  <sheetPr>
    <tabColor rgb="FF96E600"/>
    <pageSetUpPr fitToPage="1"/>
  </sheetPr>
  <dimension ref="A2:K10"/>
  <sheetViews>
    <sheetView showGridLines="0" zoomScaleNormal="100" zoomScaleSheetLayoutView="100" zoomScalePageLayoutView="120" workbookViewId="0"/>
  </sheetViews>
  <sheetFormatPr baseColWidth="10" defaultColWidth="10.83203125" defaultRowHeight="20" customHeight="1"/>
  <cols>
    <col min="1" max="1" width="5.5" style="898" customWidth="1"/>
    <col min="2" max="2" width="74.83203125" style="898" customWidth="1"/>
    <col min="3" max="5" width="12" style="898" customWidth="1"/>
    <col min="6" max="6" width="5.5" style="898" customWidth="1"/>
    <col min="7" max="16384" width="10.83203125" style="898"/>
  </cols>
  <sheetData>
    <row r="2" spans="1:11" ht="20" customHeight="1">
      <c r="A2" s="21" t="s">
        <v>14</v>
      </c>
      <c r="B2" s="1574" t="s">
        <v>829</v>
      </c>
      <c r="C2" s="1574"/>
      <c r="D2" s="1574"/>
      <c r="E2" s="1574"/>
    </row>
    <row r="4" spans="1:11" ht="20" customHeight="1">
      <c r="B4" s="1391" t="s">
        <v>830</v>
      </c>
      <c r="C4" s="1392">
        <v>2020</v>
      </c>
      <c r="D4" s="1393">
        <v>2019</v>
      </c>
      <c r="E4" s="1393">
        <v>2018</v>
      </c>
    </row>
    <row r="5" spans="1:11" ht="20" customHeight="1">
      <c r="B5" s="38" t="s">
        <v>831</v>
      </c>
      <c r="C5" s="1397">
        <v>1967</v>
      </c>
      <c r="D5" s="1398">
        <v>1959</v>
      </c>
      <c r="E5" s="1398">
        <v>2021</v>
      </c>
    </row>
    <row r="6" spans="1:11" ht="20" customHeight="1">
      <c r="B6" s="1399" t="s">
        <v>832</v>
      </c>
      <c r="C6" s="1400">
        <v>1292</v>
      </c>
      <c r="D6" s="1401">
        <v>1671</v>
      </c>
      <c r="E6" s="1401">
        <v>1852</v>
      </c>
    </row>
    <row r="8" spans="1:11" ht="20" customHeight="1">
      <c r="B8" s="1566" t="s">
        <v>1000</v>
      </c>
      <c r="C8" s="1566"/>
      <c r="D8" s="1655"/>
      <c r="E8" s="1655"/>
    </row>
    <row r="9" spans="1:11" ht="20" customHeight="1">
      <c r="B9" s="1566" t="s">
        <v>833</v>
      </c>
      <c r="C9" s="1566"/>
      <c r="D9" s="1566"/>
      <c r="E9" s="1566"/>
    </row>
    <row r="10" spans="1:11" ht="20" customHeight="1">
      <c r="B10" s="1564" t="s">
        <v>1001</v>
      </c>
      <c r="C10" s="1564"/>
      <c r="D10" s="1564"/>
      <c r="E10" s="1564"/>
      <c r="F10" s="897"/>
      <c r="G10" s="897"/>
      <c r="H10" s="897"/>
      <c r="I10" s="897"/>
      <c r="J10" s="897"/>
      <c r="K10" s="897"/>
    </row>
  </sheetData>
  <mergeCells count="4">
    <mergeCell ref="B2:E2"/>
    <mergeCell ref="B8:E8"/>
    <mergeCell ref="B9:E9"/>
    <mergeCell ref="B10:E10"/>
  </mergeCells>
  <hyperlinks>
    <hyperlink ref="A2" location="Summary!A1" display=" " xr:uid="{5855D3AD-8CE6-A045-9964-7D28850973EE}"/>
  </hyperlinks>
  <pageMargins left="0.74803149606299213" right="0.74803149606299213" top="0.98425196850393704" bottom="0.98425196850393704" header="0.51181102362204722" footer="0.51181102362204722"/>
  <pageSetup paperSize="9" orientation="landscape" copies="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E16D1-BA94-2C41-A4A7-77F2DD8B5B51}">
  <sheetPr>
    <tabColor rgb="FF96E600"/>
  </sheetPr>
  <dimension ref="A1:N46"/>
  <sheetViews>
    <sheetView showGridLines="0" zoomScaleNormal="100" zoomScaleSheetLayoutView="100" workbookViewId="0">
      <pane ySplit="5" topLeftCell="A6" activePane="bottomLeft" state="frozen"/>
      <selection activeCell="B47" sqref="B47"/>
      <selection pane="bottomLeft"/>
    </sheetView>
  </sheetViews>
  <sheetFormatPr baseColWidth="10" defaultColWidth="10.83203125" defaultRowHeight="20" customHeight="1"/>
  <cols>
    <col min="1" max="1" width="5.5" style="901" customWidth="1"/>
    <col min="2" max="2" width="46.1640625" style="901" customWidth="1"/>
    <col min="3" max="3" width="10.6640625" style="901" bestFit="1" customWidth="1"/>
    <col min="4" max="4" width="9.83203125" style="668" customWidth="1"/>
    <col min="5" max="13" width="9.83203125" style="901" customWidth="1"/>
    <col min="14" max="14" width="10.83203125" style="901"/>
    <col min="15" max="15" width="5.5" style="898" customWidth="1"/>
    <col min="16" max="16384" width="10.83203125" style="898"/>
  </cols>
  <sheetData>
    <row r="1" spans="1:14" ht="20" customHeight="1">
      <c r="D1" s="666"/>
      <c r="E1" s="667"/>
      <c r="F1" s="667"/>
      <c r="G1" s="667"/>
    </row>
    <row r="2" spans="1:14" ht="20" customHeight="1">
      <c r="A2" s="21" t="s">
        <v>14</v>
      </c>
      <c r="B2" s="597" t="s">
        <v>834</v>
      </c>
      <c r="C2" s="597"/>
      <c r="D2" s="597"/>
      <c r="E2" s="597"/>
      <c r="F2" s="597"/>
      <c r="G2" s="597"/>
      <c r="H2" s="597"/>
      <c r="I2" s="597"/>
      <c r="J2" s="597"/>
      <c r="K2" s="597"/>
      <c r="L2" s="597"/>
      <c r="M2" s="597"/>
    </row>
    <row r="3" spans="1:14" ht="20" customHeight="1">
      <c r="F3" s="1656"/>
      <c r="G3" s="1656"/>
      <c r="H3" s="1656"/>
      <c r="I3" s="1656"/>
      <c r="J3" s="1656"/>
      <c r="K3" s="1656"/>
      <c r="L3" s="1656"/>
      <c r="M3" s="1656"/>
      <c r="N3" s="1656"/>
    </row>
    <row r="4" spans="1:14" ht="20" customHeight="1">
      <c r="B4" s="669" t="s">
        <v>717</v>
      </c>
      <c r="C4" s="1657" t="s">
        <v>835</v>
      </c>
      <c r="D4" s="1657"/>
      <c r="E4" s="1657"/>
      <c r="F4" s="1657"/>
      <c r="G4" s="1657"/>
      <c r="H4" s="1657"/>
      <c r="I4" s="1657"/>
      <c r="J4" s="1657"/>
      <c r="K4" s="1657"/>
      <c r="L4" s="1657"/>
      <c r="M4" s="1657"/>
      <c r="N4" s="1657"/>
    </row>
    <row r="5" spans="1:14" ht="42.75" customHeight="1">
      <c r="B5" s="1402" t="s">
        <v>836</v>
      </c>
      <c r="C5" s="1403" t="s">
        <v>837</v>
      </c>
      <c r="D5" s="1404" t="s">
        <v>838</v>
      </c>
      <c r="E5" s="1403" t="s">
        <v>839</v>
      </c>
      <c r="F5" s="1403" t="s">
        <v>840</v>
      </c>
      <c r="G5" s="1403" t="s">
        <v>841</v>
      </c>
      <c r="H5" s="1403" t="s">
        <v>842</v>
      </c>
      <c r="I5" s="1403" t="s">
        <v>843</v>
      </c>
      <c r="J5" s="1403" t="s">
        <v>844</v>
      </c>
      <c r="K5" s="1403" t="s">
        <v>845</v>
      </c>
      <c r="L5" s="1403" t="s">
        <v>846</v>
      </c>
      <c r="M5" s="1403" t="s">
        <v>847</v>
      </c>
      <c r="N5" s="1403" t="s">
        <v>848</v>
      </c>
    </row>
    <row r="6" spans="1:14" ht="20" customHeight="1">
      <c r="B6" s="670" t="s">
        <v>35</v>
      </c>
      <c r="C6" s="671"/>
      <c r="D6" s="672"/>
      <c r="E6" s="673"/>
      <c r="F6" s="674"/>
      <c r="G6" s="674"/>
      <c r="H6" s="674"/>
      <c r="I6" s="674"/>
      <c r="J6" s="674"/>
      <c r="K6" s="674"/>
      <c r="L6" s="674"/>
      <c r="M6" s="674"/>
      <c r="N6" s="674"/>
    </row>
    <row r="7" spans="1:14" ht="20" customHeight="1">
      <c r="B7" s="675" t="s">
        <v>849</v>
      </c>
      <c r="C7" s="676">
        <v>253</v>
      </c>
      <c r="D7" s="677">
        <v>1</v>
      </c>
      <c r="E7" s="678">
        <v>253</v>
      </c>
      <c r="F7" s="671" t="s">
        <v>10</v>
      </c>
      <c r="G7" s="671">
        <v>37</v>
      </c>
      <c r="H7" s="671">
        <v>64</v>
      </c>
      <c r="I7" s="671" t="s">
        <v>10</v>
      </c>
      <c r="J7" s="671">
        <v>220</v>
      </c>
      <c r="K7" s="671" t="s">
        <v>10</v>
      </c>
      <c r="L7" s="671" t="s">
        <v>10</v>
      </c>
      <c r="M7" s="671">
        <v>22</v>
      </c>
      <c r="N7" s="671" t="s">
        <v>10</v>
      </c>
    </row>
    <row r="8" spans="1:14" ht="20" customHeight="1">
      <c r="B8" s="675" t="s">
        <v>850</v>
      </c>
      <c r="C8" s="676" t="s">
        <v>10</v>
      </c>
      <c r="D8" s="677">
        <v>1</v>
      </c>
      <c r="E8" s="678" t="s">
        <v>10</v>
      </c>
      <c r="F8" s="671" t="s">
        <v>10</v>
      </c>
      <c r="G8" s="671" t="s">
        <v>10</v>
      </c>
      <c r="H8" s="671" t="s">
        <v>10</v>
      </c>
      <c r="I8" s="671" t="s">
        <v>10</v>
      </c>
      <c r="J8" s="671" t="s">
        <v>10</v>
      </c>
      <c r="K8" s="671" t="s">
        <v>10</v>
      </c>
      <c r="L8" s="671" t="s">
        <v>10</v>
      </c>
      <c r="M8" s="671" t="s">
        <v>10</v>
      </c>
      <c r="N8" s="679" t="s">
        <v>10</v>
      </c>
    </row>
    <row r="9" spans="1:14" ht="20" customHeight="1">
      <c r="B9" s="675" t="s">
        <v>851</v>
      </c>
      <c r="C9" s="676">
        <v>219</v>
      </c>
      <c r="D9" s="677">
        <v>1</v>
      </c>
      <c r="E9" s="678">
        <v>219</v>
      </c>
      <c r="F9" s="671">
        <v>51</v>
      </c>
      <c r="G9" s="671">
        <v>23</v>
      </c>
      <c r="H9" s="671" t="s">
        <v>10</v>
      </c>
      <c r="I9" s="671" t="s">
        <v>10</v>
      </c>
      <c r="J9" s="671">
        <v>126</v>
      </c>
      <c r="K9" s="671">
        <v>7</v>
      </c>
      <c r="L9" s="671" t="s">
        <v>10</v>
      </c>
      <c r="M9" s="671">
        <v>26</v>
      </c>
      <c r="N9" s="671" t="s">
        <v>10</v>
      </c>
    </row>
    <row r="10" spans="1:14" ht="20" customHeight="1">
      <c r="B10" s="675" t="s">
        <v>852</v>
      </c>
      <c r="C10" s="676">
        <v>109</v>
      </c>
      <c r="D10" s="677">
        <v>1</v>
      </c>
      <c r="E10" s="678">
        <v>109</v>
      </c>
      <c r="F10" s="671">
        <v>29</v>
      </c>
      <c r="G10" s="671">
        <v>11</v>
      </c>
      <c r="H10" s="671" t="s">
        <v>10</v>
      </c>
      <c r="I10" s="671" t="s">
        <v>10</v>
      </c>
      <c r="J10" s="671">
        <v>72</v>
      </c>
      <c r="K10" s="671">
        <v>5</v>
      </c>
      <c r="L10" s="671" t="s">
        <v>10</v>
      </c>
      <c r="M10" s="671">
        <v>15</v>
      </c>
      <c r="N10" s="671" t="s">
        <v>10</v>
      </c>
    </row>
    <row r="11" spans="1:14" ht="20" customHeight="1">
      <c r="B11" s="689" t="s">
        <v>853</v>
      </c>
      <c r="C11" s="1405">
        <v>101</v>
      </c>
      <c r="D11" s="680">
        <v>1</v>
      </c>
      <c r="E11" s="681">
        <v>101</v>
      </c>
      <c r="F11" s="1406">
        <v>31</v>
      </c>
      <c r="G11" s="1406">
        <v>14</v>
      </c>
      <c r="H11" s="1406" t="s">
        <v>10</v>
      </c>
      <c r="I11" s="1406" t="s">
        <v>10</v>
      </c>
      <c r="J11" s="1406">
        <v>77</v>
      </c>
      <c r="K11" s="1406">
        <v>4</v>
      </c>
      <c r="L11" s="1406" t="s">
        <v>10</v>
      </c>
      <c r="M11" s="1406">
        <v>13</v>
      </c>
      <c r="N11" s="1406" t="s">
        <v>10</v>
      </c>
    </row>
    <row r="12" spans="1:14" ht="20" customHeight="1">
      <c r="B12" s="1410" t="s">
        <v>854</v>
      </c>
      <c r="C12" s="1411">
        <v>682</v>
      </c>
      <c r="D12" s="1412"/>
      <c r="E12" s="1413">
        <v>682</v>
      </c>
      <c r="F12" s="1411">
        <v>110</v>
      </c>
      <c r="G12" s="1411">
        <v>85</v>
      </c>
      <c r="H12" s="1411">
        <v>64</v>
      </c>
      <c r="I12" s="1411">
        <v>0</v>
      </c>
      <c r="J12" s="1411">
        <v>495</v>
      </c>
      <c r="K12" s="1411">
        <v>16</v>
      </c>
      <c r="L12" s="1411">
        <v>0</v>
      </c>
      <c r="M12" s="1411">
        <v>76</v>
      </c>
      <c r="N12" s="1414">
        <v>0</v>
      </c>
    </row>
    <row r="13" spans="1:14" ht="20" customHeight="1">
      <c r="B13" s="670" t="s">
        <v>36</v>
      </c>
      <c r="C13" s="676"/>
      <c r="D13" s="677"/>
      <c r="E13" s="678"/>
      <c r="F13" s="671"/>
      <c r="G13" s="671"/>
      <c r="H13" s="671"/>
      <c r="I13" s="671"/>
      <c r="J13" s="671"/>
      <c r="K13" s="671"/>
      <c r="L13" s="671"/>
      <c r="M13" s="671"/>
      <c r="N13" s="671"/>
    </row>
    <row r="14" spans="1:14" ht="20" customHeight="1">
      <c r="B14" s="675" t="s">
        <v>855</v>
      </c>
      <c r="C14" s="676">
        <v>109</v>
      </c>
      <c r="D14" s="677">
        <v>1</v>
      </c>
      <c r="E14" s="678">
        <v>109</v>
      </c>
      <c r="F14" s="671">
        <v>50</v>
      </c>
      <c r="G14" s="671">
        <v>16</v>
      </c>
      <c r="H14" s="671" t="s">
        <v>10</v>
      </c>
      <c r="I14" s="671" t="s">
        <v>10</v>
      </c>
      <c r="J14" s="671">
        <v>102</v>
      </c>
      <c r="K14" s="671">
        <v>7</v>
      </c>
      <c r="L14" s="671" t="s">
        <v>10</v>
      </c>
      <c r="M14" s="671">
        <v>20</v>
      </c>
      <c r="N14" s="671" t="s">
        <v>10</v>
      </c>
    </row>
    <row r="15" spans="1:14" ht="20" customHeight="1">
      <c r="B15" s="675" t="s">
        <v>856</v>
      </c>
      <c r="C15" s="676">
        <v>148</v>
      </c>
      <c r="D15" s="677">
        <v>0.55000000000000004</v>
      </c>
      <c r="E15" s="678">
        <v>81</v>
      </c>
      <c r="F15" s="671" t="s">
        <v>10</v>
      </c>
      <c r="G15" s="671">
        <v>26</v>
      </c>
      <c r="H15" s="671">
        <v>74</v>
      </c>
      <c r="I15" s="671" t="s">
        <v>10</v>
      </c>
      <c r="J15" s="671">
        <v>65</v>
      </c>
      <c r="K15" s="671" t="s">
        <v>10</v>
      </c>
      <c r="L15" s="671" t="s">
        <v>10</v>
      </c>
      <c r="M15" s="671" t="s">
        <v>10</v>
      </c>
      <c r="N15" s="671" t="s">
        <v>10</v>
      </c>
    </row>
    <row r="16" spans="1:14" ht="20" customHeight="1">
      <c r="B16" s="675" t="s">
        <v>857</v>
      </c>
      <c r="C16" s="676">
        <v>338</v>
      </c>
      <c r="D16" s="677">
        <v>1</v>
      </c>
      <c r="E16" s="678">
        <v>338</v>
      </c>
      <c r="F16" s="671">
        <v>95</v>
      </c>
      <c r="G16" s="671">
        <v>56</v>
      </c>
      <c r="H16" s="671">
        <v>51</v>
      </c>
      <c r="I16" s="671">
        <v>50</v>
      </c>
      <c r="J16" s="671">
        <v>253</v>
      </c>
      <c r="K16" s="671">
        <v>9</v>
      </c>
      <c r="L16" s="671" t="s">
        <v>10</v>
      </c>
      <c r="M16" s="671" t="s">
        <v>10</v>
      </c>
      <c r="N16" s="671" t="s">
        <v>10</v>
      </c>
    </row>
    <row r="17" spans="2:14" ht="20" customHeight="1">
      <c r="B17" s="689" t="s">
        <v>858</v>
      </c>
      <c r="C17" s="1405">
        <v>227</v>
      </c>
      <c r="D17" s="680">
        <v>1</v>
      </c>
      <c r="E17" s="681">
        <v>227</v>
      </c>
      <c r="F17" s="1406">
        <v>59</v>
      </c>
      <c r="G17" s="1406">
        <v>25</v>
      </c>
      <c r="H17" s="1406" t="s">
        <v>10</v>
      </c>
      <c r="I17" s="1406" t="s">
        <v>10</v>
      </c>
      <c r="J17" s="1406">
        <v>238</v>
      </c>
      <c r="K17" s="1406">
        <v>10</v>
      </c>
      <c r="L17" s="1406" t="s">
        <v>10</v>
      </c>
      <c r="M17" s="1406">
        <v>25</v>
      </c>
      <c r="N17" s="1406" t="s">
        <v>10</v>
      </c>
    </row>
    <row r="18" spans="2:14" ht="20" customHeight="1">
      <c r="B18" s="1410" t="s">
        <v>859</v>
      </c>
      <c r="C18" s="1411">
        <v>822</v>
      </c>
      <c r="D18" s="1412"/>
      <c r="E18" s="1413">
        <v>755</v>
      </c>
      <c r="F18" s="1411">
        <v>204</v>
      </c>
      <c r="G18" s="1411">
        <v>124</v>
      </c>
      <c r="H18" s="1411">
        <v>124</v>
      </c>
      <c r="I18" s="1411">
        <v>50</v>
      </c>
      <c r="J18" s="1411">
        <v>659</v>
      </c>
      <c r="K18" s="1411">
        <v>26</v>
      </c>
      <c r="L18" s="1411">
        <v>0</v>
      </c>
      <c r="M18" s="1411">
        <v>45</v>
      </c>
      <c r="N18" s="1414">
        <v>0</v>
      </c>
    </row>
    <row r="19" spans="2:14" ht="20" customHeight="1">
      <c r="B19" s="670" t="s">
        <v>480</v>
      </c>
      <c r="C19" s="671"/>
      <c r="D19" s="672"/>
      <c r="E19" s="678"/>
      <c r="F19" s="671"/>
      <c r="G19" s="671"/>
      <c r="H19" s="671"/>
      <c r="I19" s="671"/>
      <c r="J19" s="671"/>
      <c r="K19" s="671"/>
      <c r="L19" s="671"/>
      <c r="M19" s="671"/>
      <c r="N19" s="671"/>
    </row>
    <row r="20" spans="2:14" ht="20" customHeight="1">
      <c r="B20" s="675" t="s">
        <v>860</v>
      </c>
      <c r="C20" s="676">
        <v>178</v>
      </c>
      <c r="D20" s="680">
        <v>1</v>
      </c>
      <c r="E20" s="681">
        <v>178</v>
      </c>
      <c r="F20" s="671">
        <v>75</v>
      </c>
      <c r="G20" s="671">
        <v>38</v>
      </c>
      <c r="H20" s="671" t="s">
        <v>10</v>
      </c>
      <c r="I20" s="671" t="s">
        <v>10</v>
      </c>
      <c r="J20" s="671">
        <v>241</v>
      </c>
      <c r="K20" s="671">
        <v>6</v>
      </c>
      <c r="L20" s="671">
        <v>8</v>
      </c>
      <c r="M20" s="671" t="s">
        <v>10</v>
      </c>
      <c r="N20" s="671">
        <v>54</v>
      </c>
    </row>
    <row r="21" spans="2:14" ht="20" customHeight="1">
      <c r="B21" s="689" t="s">
        <v>861</v>
      </c>
      <c r="C21" s="1405">
        <v>60</v>
      </c>
      <c r="D21" s="680">
        <v>0.4</v>
      </c>
      <c r="E21" s="681">
        <v>24</v>
      </c>
      <c r="F21" s="1406" t="s">
        <v>10</v>
      </c>
      <c r="G21" s="1406" t="s">
        <v>10</v>
      </c>
      <c r="H21" s="1406" t="s">
        <v>10</v>
      </c>
      <c r="I21" s="1406" t="s">
        <v>10</v>
      </c>
      <c r="J21" s="1406" t="s">
        <v>10</v>
      </c>
      <c r="K21" s="1406" t="s">
        <v>10</v>
      </c>
      <c r="L21" s="1406" t="s">
        <v>10</v>
      </c>
      <c r="M21" s="1406" t="s">
        <v>10</v>
      </c>
      <c r="N21" s="1406" t="s">
        <v>10</v>
      </c>
    </row>
    <row r="22" spans="2:14" ht="20" customHeight="1">
      <c r="B22" s="1410" t="s">
        <v>862</v>
      </c>
      <c r="C22" s="1411">
        <v>238</v>
      </c>
      <c r="D22" s="1412"/>
      <c r="E22" s="1413">
        <v>202</v>
      </c>
      <c r="F22" s="1411">
        <v>75</v>
      </c>
      <c r="G22" s="1411">
        <v>38</v>
      </c>
      <c r="H22" s="1411">
        <v>0</v>
      </c>
      <c r="I22" s="1411">
        <v>0</v>
      </c>
      <c r="J22" s="1411">
        <v>241</v>
      </c>
      <c r="K22" s="1411">
        <v>6</v>
      </c>
      <c r="L22" s="1411">
        <v>8</v>
      </c>
      <c r="M22" s="1411">
        <v>0</v>
      </c>
      <c r="N22" s="1414">
        <v>54</v>
      </c>
    </row>
    <row r="23" spans="2:14" ht="20" customHeight="1">
      <c r="B23" s="670" t="s">
        <v>38</v>
      </c>
      <c r="C23" s="676"/>
      <c r="D23" s="672"/>
      <c r="E23" s="678"/>
      <c r="F23" s="671"/>
      <c r="G23" s="671"/>
      <c r="H23" s="671"/>
      <c r="I23" s="671"/>
      <c r="J23" s="671"/>
      <c r="K23" s="671"/>
      <c r="L23" s="671"/>
      <c r="M23" s="671"/>
      <c r="N23" s="671"/>
    </row>
    <row r="24" spans="2:14" ht="20" customHeight="1">
      <c r="B24" s="38" t="s">
        <v>863</v>
      </c>
      <c r="C24" s="676">
        <v>42</v>
      </c>
      <c r="D24" s="682">
        <v>0.04</v>
      </c>
      <c r="E24" s="550">
        <v>2</v>
      </c>
      <c r="F24" s="671" t="s">
        <v>10</v>
      </c>
      <c r="G24" s="671">
        <v>8</v>
      </c>
      <c r="H24" s="671" t="s">
        <v>10</v>
      </c>
      <c r="I24" s="671" t="s">
        <v>10</v>
      </c>
      <c r="J24" s="671">
        <v>27</v>
      </c>
      <c r="K24" s="671" t="s">
        <v>10</v>
      </c>
      <c r="L24" s="671" t="s">
        <v>10</v>
      </c>
      <c r="M24" s="671" t="s">
        <v>10</v>
      </c>
      <c r="N24" s="679" t="s">
        <v>10</v>
      </c>
    </row>
    <row r="25" spans="2:14" ht="20" customHeight="1">
      <c r="B25" s="38" t="s">
        <v>864</v>
      </c>
      <c r="C25" s="676">
        <v>76</v>
      </c>
      <c r="D25" s="682">
        <v>0.15</v>
      </c>
      <c r="E25" s="550">
        <v>11</v>
      </c>
      <c r="F25" s="671" t="s">
        <v>10</v>
      </c>
      <c r="G25" s="671">
        <v>14</v>
      </c>
      <c r="H25" s="671">
        <v>17</v>
      </c>
      <c r="I25" s="671" t="s">
        <v>10</v>
      </c>
      <c r="J25" s="671">
        <v>33</v>
      </c>
      <c r="K25" s="671" t="s">
        <v>10</v>
      </c>
      <c r="L25" s="671" t="s">
        <v>10</v>
      </c>
      <c r="M25" s="671" t="s">
        <v>10</v>
      </c>
      <c r="N25" s="679" t="s">
        <v>10</v>
      </c>
    </row>
    <row r="26" spans="2:14" ht="20" customHeight="1">
      <c r="B26" s="38" t="s">
        <v>865</v>
      </c>
      <c r="C26" s="676">
        <v>24</v>
      </c>
      <c r="D26" s="682">
        <v>0.05</v>
      </c>
      <c r="E26" s="550">
        <v>1</v>
      </c>
      <c r="F26" s="671" t="s">
        <v>10</v>
      </c>
      <c r="G26" s="671">
        <v>3</v>
      </c>
      <c r="H26" s="671" t="s">
        <v>10</v>
      </c>
      <c r="I26" s="671" t="s">
        <v>10</v>
      </c>
      <c r="J26" s="671">
        <v>5</v>
      </c>
      <c r="K26" s="671" t="s">
        <v>10</v>
      </c>
      <c r="L26" s="671" t="s">
        <v>10</v>
      </c>
      <c r="M26" s="671" t="s">
        <v>10</v>
      </c>
      <c r="N26" s="679" t="s">
        <v>10</v>
      </c>
    </row>
    <row r="27" spans="2:14" ht="20" customHeight="1">
      <c r="B27" s="177" t="s">
        <v>866</v>
      </c>
      <c r="C27" s="248">
        <v>105</v>
      </c>
      <c r="D27" s="1407">
        <v>0.18</v>
      </c>
      <c r="E27" s="556">
        <v>19</v>
      </c>
      <c r="F27" s="1406">
        <v>25</v>
      </c>
      <c r="G27" s="1406">
        <v>18</v>
      </c>
      <c r="H27" s="1406">
        <v>13</v>
      </c>
      <c r="I27" s="1406">
        <v>15</v>
      </c>
      <c r="J27" s="1406">
        <v>44</v>
      </c>
      <c r="K27" s="1406">
        <v>5</v>
      </c>
      <c r="L27" s="1406" t="s">
        <v>10</v>
      </c>
      <c r="M27" s="1406" t="s">
        <v>10</v>
      </c>
      <c r="N27" s="1408" t="s">
        <v>10</v>
      </c>
    </row>
    <row r="28" spans="2:14" ht="20" customHeight="1">
      <c r="B28" s="1410" t="s">
        <v>867</v>
      </c>
      <c r="C28" s="1411">
        <v>247</v>
      </c>
      <c r="D28" s="1412"/>
      <c r="E28" s="1413">
        <v>33</v>
      </c>
      <c r="F28" s="1411">
        <v>25</v>
      </c>
      <c r="G28" s="1411">
        <v>43</v>
      </c>
      <c r="H28" s="1411">
        <v>30</v>
      </c>
      <c r="I28" s="1411">
        <v>15</v>
      </c>
      <c r="J28" s="1411">
        <v>109</v>
      </c>
      <c r="K28" s="1411">
        <v>5</v>
      </c>
      <c r="L28" s="1411">
        <v>0</v>
      </c>
      <c r="M28" s="1411">
        <v>0</v>
      </c>
      <c r="N28" s="1414">
        <v>0</v>
      </c>
    </row>
    <row r="29" spans="2:14" ht="20" customHeight="1">
      <c r="B29" s="670" t="s">
        <v>868</v>
      </c>
      <c r="C29" s="676"/>
      <c r="D29" s="677"/>
      <c r="E29" s="678"/>
      <c r="F29" s="671"/>
      <c r="G29" s="671"/>
      <c r="H29" s="671"/>
      <c r="I29" s="671"/>
      <c r="J29" s="671"/>
      <c r="K29" s="671"/>
      <c r="L29" s="671"/>
      <c r="M29" s="671"/>
      <c r="N29" s="671"/>
    </row>
    <row r="30" spans="2:14" ht="20" customHeight="1">
      <c r="B30" s="38" t="s">
        <v>869</v>
      </c>
      <c r="C30" s="676">
        <v>186</v>
      </c>
      <c r="D30" s="683">
        <v>0.5</v>
      </c>
      <c r="E30" s="678">
        <v>93</v>
      </c>
      <c r="F30" s="671" t="s">
        <v>10</v>
      </c>
      <c r="G30" s="671" t="s">
        <v>10</v>
      </c>
      <c r="H30" s="671" t="s">
        <v>10</v>
      </c>
      <c r="I30" s="671" t="s">
        <v>10</v>
      </c>
      <c r="J30" s="671" t="s">
        <v>10</v>
      </c>
      <c r="K30" s="671" t="s">
        <v>10</v>
      </c>
      <c r="L30" s="671" t="s">
        <v>10</v>
      </c>
      <c r="M30" s="671" t="s">
        <v>10</v>
      </c>
      <c r="N30" s="671" t="s">
        <v>10</v>
      </c>
    </row>
    <row r="31" spans="2:14" ht="20" customHeight="1">
      <c r="B31" s="38" t="s">
        <v>870</v>
      </c>
      <c r="C31" s="676">
        <v>300</v>
      </c>
      <c r="D31" s="683">
        <v>0.1</v>
      </c>
      <c r="E31" s="678">
        <v>30</v>
      </c>
      <c r="F31" s="671" t="s">
        <v>10</v>
      </c>
      <c r="G31" s="671" t="s">
        <v>10</v>
      </c>
      <c r="H31" s="671" t="s">
        <v>10</v>
      </c>
      <c r="I31" s="671" t="s">
        <v>10</v>
      </c>
      <c r="J31" s="671">
        <v>308</v>
      </c>
      <c r="K31" s="671" t="s">
        <v>10</v>
      </c>
      <c r="L31" s="671" t="s">
        <v>10</v>
      </c>
      <c r="M31" s="671" t="s">
        <v>10</v>
      </c>
      <c r="N31" s="671" t="s">
        <v>10</v>
      </c>
    </row>
    <row r="32" spans="2:14" ht="20" customHeight="1">
      <c r="B32" s="177" t="s">
        <v>871</v>
      </c>
      <c r="C32" s="248">
        <v>160</v>
      </c>
      <c r="D32" s="1409">
        <v>0.38</v>
      </c>
      <c r="E32" s="556">
        <v>172</v>
      </c>
      <c r="F32" s="248">
        <v>39</v>
      </c>
      <c r="G32" s="248">
        <v>70</v>
      </c>
      <c r="H32" s="248">
        <v>142</v>
      </c>
      <c r="I32" s="248" t="s">
        <v>10</v>
      </c>
      <c r="J32" s="248">
        <v>224</v>
      </c>
      <c r="K32" s="248">
        <v>15</v>
      </c>
      <c r="L32" s="248" t="s">
        <v>10</v>
      </c>
      <c r="M32" s="248" t="s">
        <v>10</v>
      </c>
      <c r="N32" s="248">
        <v>124</v>
      </c>
    </row>
    <row r="33" spans="2:14" ht="20" customHeight="1">
      <c r="B33" s="1410" t="s">
        <v>872</v>
      </c>
      <c r="C33" s="1411">
        <v>946</v>
      </c>
      <c r="D33" s="1412"/>
      <c r="E33" s="1413">
        <v>296</v>
      </c>
      <c r="F33" s="1411">
        <v>39</v>
      </c>
      <c r="G33" s="1411">
        <v>70</v>
      </c>
      <c r="H33" s="1411">
        <v>142</v>
      </c>
      <c r="I33" s="1411">
        <v>0</v>
      </c>
      <c r="J33" s="1411">
        <v>532</v>
      </c>
      <c r="K33" s="1411">
        <v>15</v>
      </c>
      <c r="L33" s="1411">
        <v>0</v>
      </c>
      <c r="M33" s="1411">
        <v>0</v>
      </c>
      <c r="N33" s="1414">
        <v>124</v>
      </c>
    </row>
    <row r="34" spans="2:14" ht="20" customHeight="1">
      <c r="B34" s="1418" t="s">
        <v>873</v>
      </c>
      <c r="C34" s="1419">
        <v>2935</v>
      </c>
      <c r="D34" s="1420"/>
      <c r="E34" s="1421">
        <v>1967</v>
      </c>
      <c r="F34" s="1419">
        <v>453</v>
      </c>
      <c r="G34" s="1419">
        <v>360</v>
      </c>
      <c r="H34" s="1419">
        <v>360</v>
      </c>
      <c r="I34" s="1419">
        <v>65</v>
      </c>
      <c r="J34" s="1419">
        <v>2036</v>
      </c>
      <c r="K34" s="1419">
        <v>68</v>
      </c>
      <c r="L34" s="1419">
        <v>8</v>
      </c>
      <c r="M34" s="1419">
        <v>121</v>
      </c>
      <c r="N34" s="1422">
        <v>178</v>
      </c>
    </row>
    <row r="36" spans="2:14" ht="20" customHeight="1">
      <c r="B36" s="1658" t="s">
        <v>874</v>
      </c>
      <c r="C36" s="1658"/>
      <c r="D36" s="1658"/>
      <c r="E36" s="1658"/>
      <c r="F36" s="1658"/>
      <c r="G36" s="1658"/>
      <c r="H36" s="1658"/>
      <c r="I36" s="1658"/>
      <c r="J36" s="1658"/>
      <c r="K36" s="1658"/>
      <c r="L36" s="1658"/>
      <c r="M36" s="1658"/>
      <c r="N36" s="1658"/>
    </row>
    <row r="37" spans="2:14" ht="20" customHeight="1">
      <c r="B37" s="1659" t="s">
        <v>1174</v>
      </c>
      <c r="C37" s="1659"/>
      <c r="D37" s="1659"/>
      <c r="E37" s="1659"/>
      <c r="F37" s="1659"/>
      <c r="G37" s="1659"/>
      <c r="H37" s="1659"/>
      <c r="I37" s="1659"/>
      <c r="J37" s="1659"/>
      <c r="K37" s="1659"/>
      <c r="L37" s="1659"/>
      <c r="M37" s="1659"/>
      <c r="N37" s="1659"/>
    </row>
    <row r="38" spans="2:14" ht="20" customHeight="1">
      <c r="B38" s="1659" t="s">
        <v>1175</v>
      </c>
      <c r="C38" s="1659"/>
      <c r="D38" s="1659"/>
      <c r="E38" s="1659"/>
      <c r="F38" s="1659"/>
      <c r="G38" s="1659"/>
      <c r="H38" s="1659"/>
      <c r="I38" s="1659"/>
      <c r="J38" s="1659"/>
      <c r="K38" s="1659"/>
      <c r="L38" s="1659"/>
      <c r="M38" s="1659"/>
      <c r="N38" s="1659"/>
    </row>
    <row r="39" spans="2:14" ht="20" customHeight="1">
      <c r="B39" s="684"/>
      <c r="C39" s="684"/>
      <c r="D39" s="684"/>
      <c r="E39" s="684"/>
      <c r="F39" s="684"/>
      <c r="G39" s="684"/>
      <c r="H39" s="684"/>
      <c r="I39" s="684"/>
      <c r="J39" s="684"/>
      <c r="K39" s="684"/>
      <c r="L39" s="684"/>
      <c r="M39" s="684"/>
    </row>
    <row r="40" spans="2:14" ht="20" customHeight="1">
      <c r="B40" s="904"/>
      <c r="C40" s="904"/>
      <c r="D40" s="904"/>
      <c r="E40" s="904"/>
      <c r="F40" s="904"/>
      <c r="G40" s="904"/>
      <c r="H40" s="904"/>
      <c r="I40" s="904"/>
      <c r="J40" s="904"/>
      <c r="K40" s="904"/>
      <c r="L40" s="904"/>
      <c r="M40" s="904"/>
    </row>
    <row r="41" spans="2:14" ht="20" customHeight="1">
      <c r="D41" s="901"/>
    </row>
    <row r="43" spans="2:14" ht="20" customHeight="1">
      <c r="B43" s="903"/>
      <c r="C43" s="904"/>
      <c r="D43" s="904"/>
      <c r="E43" s="904"/>
      <c r="F43" s="904"/>
      <c r="G43" s="904"/>
      <c r="H43" s="904"/>
      <c r="I43" s="904"/>
      <c r="J43" s="904"/>
      <c r="K43" s="904"/>
      <c r="L43" s="904"/>
      <c r="M43" s="904"/>
    </row>
    <row r="44" spans="2:14" ht="20" customHeight="1">
      <c r="B44" s="904"/>
      <c r="C44" s="904"/>
      <c r="D44" s="904"/>
      <c r="E44" s="904"/>
      <c r="F44" s="904"/>
      <c r="G44" s="904"/>
      <c r="H44" s="904"/>
      <c r="I44" s="904"/>
      <c r="J44" s="904"/>
      <c r="K44" s="904"/>
      <c r="L44" s="904"/>
      <c r="M44" s="904"/>
    </row>
    <row r="45" spans="2:14" ht="20" customHeight="1">
      <c r="B45" s="904"/>
      <c r="C45" s="685"/>
      <c r="D45" s="685"/>
      <c r="E45" s="685"/>
      <c r="F45" s="685"/>
      <c r="G45" s="685"/>
      <c r="H45" s="685"/>
      <c r="I45" s="685"/>
      <c r="J45" s="685"/>
      <c r="K45" s="685"/>
      <c r="L45" s="685"/>
      <c r="M45" s="685"/>
    </row>
    <row r="46" spans="2:14" ht="20" customHeight="1">
      <c r="B46" s="904"/>
      <c r="C46" s="685"/>
      <c r="D46" s="685"/>
      <c r="E46" s="685"/>
      <c r="F46" s="685"/>
      <c r="G46" s="685"/>
      <c r="H46" s="685"/>
      <c r="I46" s="685"/>
      <c r="J46" s="685"/>
      <c r="K46" s="685"/>
      <c r="L46" s="685"/>
      <c r="M46" s="685"/>
    </row>
  </sheetData>
  <mergeCells count="5">
    <mergeCell ref="F3:N3"/>
    <mergeCell ref="C4:N4"/>
    <mergeCell ref="B36:N36"/>
    <mergeCell ref="B37:N37"/>
    <mergeCell ref="B38:N38"/>
  </mergeCells>
  <hyperlinks>
    <hyperlink ref="A2" location="Summary!A1" display=" " xr:uid="{03AF63DE-B5AD-E845-A831-30F2A0138A10}"/>
  </hyperlinks>
  <pageMargins left="0.23622047244094491" right="0.23622047244094491" top="0.74803149606299213" bottom="0.74803149606299213" header="0.31496062992125984" footer="0.31496062992125984"/>
  <pageSetup paperSize="9" scale="55" orientation="landscape" copies="4"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63265-D2DC-3746-B4A2-EC78484C6C0E}">
  <sheetPr>
    <tabColor rgb="FF96E600"/>
    <pageSetUpPr fitToPage="1"/>
  </sheetPr>
  <dimension ref="A2:H16"/>
  <sheetViews>
    <sheetView showGridLines="0" zoomScaleNormal="100" zoomScaleSheetLayoutView="100" zoomScalePageLayoutView="130" workbookViewId="0"/>
  </sheetViews>
  <sheetFormatPr baseColWidth="10" defaultColWidth="10.83203125" defaultRowHeight="20" customHeight="1"/>
  <cols>
    <col min="1" max="1" width="5.5" style="901" customWidth="1"/>
    <col min="2" max="2" width="46.1640625" style="901" customWidth="1"/>
    <col min="3" max="4" width="11.83203125" style="901" customWidth="1"/>
    <col min="5" max="7" width="12" style="901" customWidth="1"/>
    <col min="8" max="8" width="5.5" style="898" customWidth="1"/>
    <col min="9" max="16384" width="10.83203125" style="898"/>
  </cols>
  <sheetData>
    <row r="2" spans="1:8" ht="20" customHeight="1">
      <c r="A2" s="21" t="s">
        <v>14</v>
      </c>
      <c r="B2" s="1574" t="s">
        <v>875</v>
      </c>
      <c r="C2" s="1574"/>
      <c r="D2" s="1574"/>
      <c r="E2" s="1574"/>
      <c r="F2" s="1574"/>
      <c r="G2" s="1574"/>
      <c r="H2" s="1574"/>
    </row>
    <row r="4" spans="1:8" ht="20" customHeight="1">
      <c r="B4" s="541" t="s">
        <v>876</v>
      </c>
      <c r="C4" s="541"/>
      <c r="D4" s="541"/>
      <c r="E4" s="541"/>
      <c r="F4" s="541"/>
      <c r="G4" s="541"/>
    </row>
    <row r="6" spans="1:8" ht="20" customHeight="1">
      <c r="B6" s="1426" t="s">
        <v>877</v>
      </c>
      <c r="C6" s="1427">
        <v>2020</v>
      </c>
      <c r="D6" s="1428" t="s">
        <v>429</v>
      </c>
      <c r="E6" s="1428">
        <v>2018</v>
      </c>
      <c r="F6" s="1428">
        <v>2017</v>
      </c>
      <c r="G6" s="1428">
        <v>2016</v>
      </c>
    </row>
    <row r="7" spans="1:8" ht="20" customHeight="1">
      <c r="B7" s="675" t="s">
        <v>35</v>
      </c>
      <c r="C7" s="686">
        <v>682</v>
      </c>
      <c r="D7" s="1398">
        <v>682</v>
      </c>
      <c r="E7" s="1398">
        <v>682</v>
      </c>
      <c r="F7" s="1398">
        <v>682</v>
      </c>
      <c r="G7" s="1398">
        <v>682</v>
      </c>
    </row>
    <row r="8" spans="1:8" ht="20" customHeight="1">
      <c r="B8" s="675" t="s">
        <v>36</v>
      </c>
      <c r="C8" s="686">
        <v>755</v>
      </c>
      <c r="D8" s="687">
        <v>755</v>
      </c>
      <c r="E8" s="687">
        <v>755</v>
      </c>
      <c r="F8" s="687">
        <v>772</v>
      </c>
      <c r="G8" s="687">
        <v>772</v>
      </c>
    </row>
    <row r="9" spans="1:8" ht="20" customHeight="1">
      <c r="B9" s="675" t="s">
        <v>878</v>
      </c>
      <c r="C9" s="686">
        <v>202</v>
      </c>
      <c r="D9" s="687">
        <v>202</v>
      </c>
      <c r="E9" s="687">
        <v>202</v>
      </c>
      <c r="F9" s="687">
        <v>202</v>
      </c>
      <c r="G9" s="687">
        <v>202</v>
      </c>
    </row>
    <row r="10" spans="1:8" ht="20" customHeight="1">
      <c r="B10" s="675" t="s">
        <v>879</v>
      </c>
      <c r="C10" s="688">
        <v>296</v>
      </c>
      <c r="D10" s="687">
        <v>287</v>
      </c>
      <c r="E10" s="687">
        <v>337</v>
      </c>
      <c r="F10" s="687">
        <v>320</v>
      </c>
      <c r="G10" s="687">
        <v>303</v>
      </c>
    </row>
    <row r="11" spans="1:8" ht="20" customHeight="1">
      <c r="B11" s="689" t="s">
        <v>38</v>
      </c>
      <c r="C11" s="1423">
        <v>33</v>
      </c>
      <c r="D11" s="690">
        <v>33</v>
      </c>
      <c r="E11" s="690">
        <v>45</v>
      </c>
      <c r="F11" s="690">
        <v>45</v>
      </c>
      <c r="G11" s="690">
        <v>52</v>
      </c>
    </row>
    <row r="12" spans="1:8" ht="20" customHeight="1">
      <c r="B12" s="1418" t="s">
        <v>31</v>
      </c>
      <c r="C12" s="1425">
        <v>1967</v>
      </c>
      <c r="D12" s="1419">
        <v>1959</v>
      </c>
      <c r="E12" s="1419">
        <v>2021</v>
      </c>
      <c r="F12" s="1419">
        <v>2021</v>
      </c>
      <c r="G12" s="1419">
        <v>2011</v>
      </c>
    </row>
    <row r="14" spans="1:8" ht="27.75" customHeight="1">
      <c r="B14" s="1660" t="s">
        <v>880</v>
      </c>
      <c r="C14" s="1660"/>
      <c r="D14" s="1660"/>
      <c r="E14" s="1660"/>
      <c r="F14" s="1660"/>
      <c r="G14" s="1660"/>
    </row>
    <row r="15" spans="1:8" ht="20" customHeight="1">
      <c r="B15" s="1653" t="s">
        <v>1176</v>
      </c>
      <c r="C15" s="1653"/>
      <c r="D15" s="1653"/>
      <c r="E15" s="1653"/>
      <c r="F15" s="1653"/>
      <c r="G15" s="1653"/>
      <c r="H15" s="896"/>
    </row>
    <row r="16" spans="1:8" ht="20" customHeight="1">
      <c r="B16" s="1653" t="s">
        <v>1177</v>
      </c>
      <c r="C16" s="1653"/>
      <c r="D16" s="1653"/>
      <c r="E16" s="1653"/>
      <c r="F16" s="1653"/>
      <c r="G16" s="1653"/>
      <c r="H16" s="896"/>
    </row>
  </sheetData>
  <mergeCells count="4">
    <mergeCell ref="B2:H2"/>
    <mergeCell ref="B14:G14"/>
    <mergeCell ref="B15:G15"/>
    <mergeCell ref="B16:G16"/>
  </mergeCells>
  <hyperlinks>
    <hyperlink ref="A2" location="Summary!A1" display=" " xr:uid="{ECF71864-2076-C34B-89FD-B966EB04B7E1}"/>
  </hyperlinks>
  <pageMargins left="0.74803149606299213" right="0.74803149606299213" top="0.98425196850393704" bottom="0.98425196850393704" header="0.51181102362204722" footer="0.51181102362204722"/>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B7DA1-EE2A-B549-BB0B-F0F5764475BF}">
  <sheetPr>
    <tabColor rgb="FF96E600"/>
    <pageSetUpPr fitToPage="1"/>
  </sheetPr>
  <dimension ref="A2:H16"/>
  <sheetViews>
    <sheetView showGridLines="0" zoomScale="120" zoomScaleNormal="120" zoomScaleSheetLayoutView="100" zoomScalePageLayoutView="120" workbookViewId="0"/>
  </sheetViews>
  <sheetFormatPr baseColWidth="10" defaultColWidth="10.83203125" defaultRowHeight="20" customHeight="1"/>
  <cols>
    <col min="1" max="1" width="5.5" style="898" customWidth="1"/>
    <col min="2" max="2" width="46.1640625" style="901" customWidth="1"/>
    <col min="3" max="3" width="11.83203125" style="901" customWidth="1"/>
    <col min="4" max="7" width="12" style="901" customWidth="1"/>
    <col min="8" max="8" width="5.5" style="898" customWidth="1"/>
    <col min="9" max="16384" width="10.83203125" style="898"/>
  </cols>
  <sheetData>
    <row r="2" spans="1:8" ht="20" customHeight="1">
      <c r="A2" s="21" t="s">
        <v>14</v>
      </c>
      <c r="B2" s="1574" t="s">
        <v>881</v>
      </c>
      <c r="C2" s="1574"/>
      <c r="D2" s="1574"/>
      <c r="E2" s="1574"/>
      <c r="F2" s="1574"/>
      <c r="G2" s="1574"/>
      <c r="H2" s="1574"/>
    </row>
    <row r="4" spans="1:8" ht="20" customHeight="1">
      <c r="B4" s="1661" t="s">
        <v>882</v>
      </c>
      <c r="C4" s="1661"/>
      <c r="D4" s="1661"/>
      <c r="E4" s="1661"/>
      <c r="F4" s="1661"/>
      <c r="G4" s="1661"/>
      <c r="H4" s="1661"/>
    </row>
    <row r="6" spans="1:8" ht="20" customHeight="1">
      <c r="B6" s="1429" t="s">
        <v>883</v>
      </c>
      <c r="C6" s="1427">
        <v>2020</v>
      </c>
      <c r="D6" s="1428" t="s">
        <v>429</v>
      </c>
      <c r="E6" s="1428">
        <v>2018</v>
      </c>
      <c r="F6" s="1428">
        <v>2017</v>
      </c>
      <c r="G6" s="1428">
        <v>2016</v>
      </c>
    </row>
    <row r="7" spans="1:8" ht="20" customHeight="1">
      <c r="B7" s="38" t="s">
        <v>884</v>
      </c>
      <c r="C7" s="397">
        <v>244</v>
      </c>
      <c r="D7" s="1113">
        <v>456</v>
      </c>
      <c r="E7" s="1113">
        <v>610</v>
      </c>
      <c r="F7" s="1113">
        <v>624</v>
      </c>
      <c r="G7" s="1113">
        <v>669</v>
      </c>
    </row>
    <row r="8" spans="1:8" ht="20" customHeight="1">
      <c r="B8" s="38" t="s">
        <v>36</v>
      </c>
      <c r="C8" s="397">
        <v>618</v>
      </c>
      <c r="D8" s="450">
        <v>754</v>
      </c>
      <c r="E8" s="450">
        <v>755</v>
      </c>
      <c r="F8" s="450">
        <v>767</v>
      </c>
      <c r="G8" s="450">
        <v>802</v>
      </c>
    </row>
    <row r="9" spans="1:8" ht="20" customHeight="1">
      <c r="B9" s="38" t="s">
        <v>885</v>
      </c>
      <c r="C9" s="397">
        <v>156</v>
      </c>
      <c r="D9" s="450">
        <v>173</v>
      </c>
      <c r="E9" s="450">
        <v>198</v>
      </c>
      <c r="F9" s="450">
        <v>163</v>
      </c>
      <c r="G9" s="450">
        <v>193</v>
      </c>
    </row>
    <row r="10" spans="1:8" ht="20" customHeight="1">
      <c r="B10" s="38" t="s">
        <v>886</v>
      </c>
      <c r="C10" s="397">
        <v>254</v>
      </c>
      <c r="D10" s="450">
        <v>254</v>
      </c>
      <c r="E10" s="450">
        <v>251</v>
      </c>
      <c r="F10" s="450">
        <v>243</v>
      </c>
      <c r="G10" s="450">
        <v>249</v>
      </c>
    </row>
    <row r="11" spans="1:8" ht="20" customHeight="1">
      <c r="B11" s="177" t="s">
        <v>38</v>
      </c>
      <c r="C11" s="399">
        <v>21</v>
      </c>
      <c r="D11" s="216">
        <v>35</v>
      </c>
      <c r="E11" s="216">
        <v>38</v>
      </c>
      <c r="F11" s="216">
        <v>31</v>
      </c>
      <c r="G11" s="216">
        <v>53</v>
      </c>
    </row>
    <row r="12" spans="1:8" ht="20" customHeight="1">
      <c r="B12" s="1418" t="s">
        <v>31</v>
      </c>
      <c r="C12" s="1430">
        <v>1292</v>
      </c>
      <c r="D12" s="1431">
        <v>1671</v>
      </c>
      <c r="E12" s="1431">
        <v>1852</v>
      </c>
      <c r="F12" s="1431">
        <v>1827</v>
      </c>
      <c r="G12" s="1431">
        <v>1965</v>
      </c>
    </row>
    <row r="14" spans="1:8" ht="20" customHeight="1">
      <c r="B14" s="1655" t="s">
        <v>887</v>
      </c>
      <c r="C14" s="1655"/>
      <c r="D14" s="1655"/>
      <c r="E14" s="1655"/>
      <c r="F14" s="1655"/>
      <c r="G14" s="1655"/>
      <c r="H14" s="691"/>
    </row>
    <row r="15" spans="1:8" ht="20" customHeight="1">
      <c r="B15" s="1578" t="s">
        <v>888</v>
      </c>
      <c r="C15" s="1578"/>
      <c r="D15" s="1578"/>
      <c r="E15" s="1578"/>
      <c r="F15" s="1578"/>
      <c r="G15" s="1578"/>
      <c r="H15" s="897"/>
    </row>
    <row r="16" spans="1:8" ht="20" customHeight="1">
      <c r="B16" s="1578" t="s">
        <v>1178</v>
      </c>
      <c r="C16" s="1578"/>
      <c r="D16" s="1578"/>
      <c r="E16" s="1578"/>
      <c r="F16" s="1578"/>
      <c r="G16" s="1578"/>
      <c r="H16" s="897"/>
    </row>
  </sheetData>
  <mergeCells count="5">
    <mergeCell ref="B2:H2"/>
    <mergeCell ref="B4:H4"/>
    <mergeCell ref="B14:G14"/>
    <mergeCell ref="B15:G15"/>
    <mergeCell ref="B16:G16"/>
  </mergeCells>
  <hyperlinks>
    <hyperlink ref="A2" location="Summary!A1" display=" " xr:uid="{7C808C28-0EEA-2941-ACB1-4CC96DA9C0F3}"/>
  </hyperlinks>
  <pageMargins left="0.74803149606299213" right="0.74803149606299213" top="0.98425196850393704" bottom="0.98425196850393704" header="0.51181102362204722" footer="0.51181102362204722"/>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57612-1936-854E-B0A3-6A6B137A8D08}">
  <sheetPr>
    <tabColor rgb="FF96E600"/>
    <pageSetUpPr fitToPage="1"/>
  </sheetPr>
  <dimension ref="A2:G17"/>
  <sheetViews>
    <sheetView showGridLines="0" zoomScale="130" zoomScaleNormal="130" zoomScaleSheetLayoutView="100" zoomScalePageLayoutView="130" workbookViewId="0"/>
  </sheetViews>
  <sheetFormatPr baseColWidth="10" defaultColWidth="10.83203125" defaultRowHeight="20" customHeight="1"/>
  <cols>
    <col min="1" max="1" width="5.5" style="898" customWidth="1"/>
    <col min="2" max="2" width="46.1640625" style="901" customWidth="1"/>
    <col min="3" max="3" width="11.6640625" style="901" customWidth="1"/>
    <col min="4" max="7" width="12" style="901" customWidth="1"/>
    <col min="8" max="8" width="5.5" style="898" customWidth="1"/>
    <col min="9" max="16384" width="10.83203125" style="898"/>
  </cols>
  <sheetData>
    <row r="2" spans="1:7" ht="20" customHeight="1">
      <c r="A2" s="21" t="s">
        <v>14</v>
      </c>
      <c r="B2" s="1621" t="s">
        <v>889</v>
      </c>
      <c r="C2" s="1621"/>
      <c r="D2" s="1621"/>
      <c r="E2" s="1621"/>
      <c r="F2" s="1621"/>
      <c r="G2" s="1621"/>
    </row>
    <row r="4" spans="1:7" ht="20" customHeight="1">
      <c r="B4" s="1429" t="s">
        <v>890</v>
      </c>
      <c r="C4" s="1427">
        <v>2020</v>
      </c>
      <c r="D4" s="1428">
        <v>2019</v>
      </c>
      <c r="E4" s="1428">
        <v>2018</v>
      </c>
      <c r="F4" s="1428">
        <v>2017</v>
      </c>
      <c r="G4" s="1428">
        <v>2016</v>
      </c>
    </row>
    <row r="5" spans="1:7" ht="20" customHeight="1">
      <c r="B5" s="38" t="s">
        <v>35</v>
      </c>
      <c r="C5" s="583">
        <v>36</v>
      </c>
      <c r="D5" s="1113">
        <v>67</v>
      </c>
      <c r="E5" s="1113">
        <v>89</v>
      </c>
      <c r="F5" s="1113">
        <v>91</v>
      </c>
      <c r="G5" s="1113">
        <v>81</v>
      </c>
    </row>
    <row r="6" spans="1:7" ht="20" customHeight="1">
      <c r="B6" s="38" t="s">
        <v>891</v>
      </c>
      <c r="C6" s="583">
        <v>82</v>
      </c>
      <c r="D6" s="687">
        <v>100</v>
      </c>
      <c r="E6" s="687">
        <v>98</v>
      </c>
      <c r="F6" s="687">
        <v>99</v>
      </c>
      <c r="G6" s="687">
        <v>92</v>
      </c>
    </row>
    <row r="7" spans="1:7" ht="20" customHeight="1">
      <c r="B7" s="38" t="s">
        <v>892</v>
      </c>
      <c r="C7" s="583">
        <v>77</v>
      </c>
      <c r="D7" s="687">
        <v>86</v>
      </c>
      <c r="E7" s="687">
        <v>98</v>
      </c>
      <c r="F7" s="687">
        <v>81</v>
      </c>
      <c r="G7" s="687">
        <v>97</v>
      </c>
    </row>
    <row r="8" spans="1:7" ht="20" customHeight="1">
      <c r="B8" s="38" t="s">
        <v>893</v>
      </c>
      <c r="C8" s="583">
        <v>89</v>
      </c>
      <c r="D8" s="687">
        <v>75</v>
      </c>
      <c r="E8" s="687">
        <v>78</v>
      </c>
      <c r="F8" s="687">
        <v>80</v>
      </c>
      <c r="G8" s="687">
        <v>86</v>
      </c>
    </row>
    <row r="9" spans="1:7" ht="20" customHeight="1">
      <c r="B9" s="177" t="s">
        <v>38</v>
      </c>
      <c r="C9" s="925">
        <v>64</v>
      </c>
      <c r="D9" s="690">
        <v>78</v>
      </c>
      <c r="E9" s="690">
        <v>84</v>
      </c>
      <c r="F9" s="690">
        <v>66</v>
      </c>
      <c r="G9" s="690">
        <v>85</v>
      </c>
    </row>
    <row r="10" spans="1:7" ht="20" customHeight="1">
      <c r="B10" s="1415" t="s">
        <v>894</v>
      </c>
      <c r="C10" s="1417">
        <v>66</v>
      </c>
      <c r="D10" s="1416" t="s">
        <v>895</v>
      </c>
      <c r="E10" s="1416">
        <v>92</v>
      </c>
      <c r="F10" s="1416">
        <v>91</v>
      </c>
      <c r="G10" s="1416">
        <v>87</v>
      </c>
    </row>
    <row r="11" spans="1:7" ht="20" customHeight="1">
      <c r="F11" s="586"/>
    </row>
    <row r="12" spans="1:7" s="897" customFormat="1" ht="20" customHeight="1">
      <c r="B12" s="1658" t="s">
        <v>896</v>
      </c>
      <c r="C12" s="1658"/>
      <c r="D12" s="1659"/>
      <c r="E12" s="1659"/>
      <c r="F12" s="1659"/>
      <c r="G12" s="1659"/>
    </row>
    <row r="13" spans="1:7" s="897" customFormat="1" ht="20" customHeight="1">
      <c r="B13" s="1659" t="s">
        <v>897</v>
      </c>
      <c r="C13" s="1659"/>
      <c r="D13" s="1659"/>
      <c r="E13" s="1659"/>
      <c r="F13" s="1659"/>
      <c r="G13" s="1659"/>
    </row>
    <row r="14" spans="1:7" s="897" customFormat="1" ht="20" customHeight="1">
      <c r="B14" s="1659" t="s">
        <v>898</v>
      </c>
      <c r="C14" s="1659"/>
      <c r="D14" s="1659"/>
      <c r="E14" s="1659"/>
      <c r="F14" s="1659"/>
      <c r="G14" s="1659"/>
    </row>
    <row r="15" spans="1:7" s="897" customFormat="1" ht="20" customHeight="1">
      <c r="B15" s="1659" t="s">
        <v>1181</v>
      </c>
      <c r="C15" s="1659"/>
      <c r="D15" s="1659"/>
      <c r="E15" s="1659"/>
      <c r="F15" s="1659"/>
      <c r="G15" s="1659"/>
    </row>
    <row r="16" spans="1:7" s="905" customFormat="1" ht="20" customHeight="1">
      <c r="B16" s="1660" t="s">
        <v>1182</v>
      </c>
      <c r="C16" s="1660"/>
      <c r="D16" s="1660"/>
      <c r="E16" s="1660"/>
      <c r="F16" s="1660"/>
      <c r="G16" s="1660"/>
    </row>
    <row r="17" spans="2:7" s="897" customFormat="1" ht="20" customHeight="1">
      <c r="B17" s="904"/>
      <c r="C17" s="904"/>
      <c r="D17" s="904"/>
      <c r="E17" s="904"/>
      <c r="F17" s="904"/>
      <c r="G17" s="904"/>
    </row>
  </sheetData>
  <mergeCells count="6">
    <mergeCell ref="B16:G16"/>
    <mergeCell ref="B2:G2"/>
    <mergeCell ref="B12:G12"/>
    <mergeCell ref="B13:G13"/>
    <mergeCell ref="B14:G14"/>
    <mergeCell ref="B15:G15"/>
  </mergeCells>
  <hyperlinks>
    <hyperlink ref="A2" location="Summary!A1" display=" " xr:uid="{F4E6E0F0-D036-524B-97D1-54B6CE0FAAF5}"/>
  </hyperlinks>
  <pageMargins left="0.74803149606299213" right="0.74803149606299213" top="0.98425196850393704" bottom="0.98425196850393704" header="0.51181102362204722" footer="0.51181102362204722"/>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BF02F-8185-EB46-9001-C4471B7ABD07}">
  <sheetPr>
    <tabColor rgb="FF96E600"/>
    <pageSetUpPr fitToPage="1"/>
  </sheetPr>
  <dimension ref="A2:G9"/>
  <sheetViews>
    <sheetView showGridLines="0" zoomScale="150" zoomScaleNormal="150" zoomScaleSheetLayoutView="100" zoomScalePageLayoutView="150" workbookViewId="0"/>
  </sheetViews>
  <sheetFormatPr baseColWidth="10" defaultColWidth="10.83203125" defaultRowHeight="20" customHeight="1"/>
  <cols>
    <col min="1" max="1" width="5.5" style="898" customWidth="1"/>
    <col min="2" max="2" width="46.1640625" style="901" customWidth="1"/>
    <col min="3" max="3" width="11.83203125" style="901" customWidth="1"/>
    <col min="4" max="7" width="12" style="901" customWidth="1"/>
    <col min="8" max="8" width="5.5" style="898" customWidth="1"/>
    <col min="9" max="16384" width="10.83203125" style="898"/>
  </cols>
  <sheetData>
    <row r="2" spans="1:7" ht="20" customHeight="1">
      <c r="A2" s="21" t="s">
        <v>14</v>
      </c>
      <c r="B2" s="1621" t="s">
        <v>899</v>
      </c>
      <c r="C2" s="1621"/>
      <c r="D2" s="1621"/>
      <c r="E2" s="1621"/>
      <c r="F2" s="1621"/>
      <c r="G2" s="1621"/>
    </row>
    <row r="4" spans="1:7" ht="20" customHeight="1">
      <c r="B4" s="1432" t="s">
        <v>890</v>
      </c>
      <c r="C4" s="1433">
        <v>2020</v>
      </c>
      <c r="D4" s="1434" t="s">
        <v>429</v>
      </c>
      <c r="E4" s="1434">
        <v>2018</v>
      </c>
      <c r="F4" s="1434">
        <v>2017</v>
      </c>
      <c r="G4" s="1434">
        <v>2016</v>
      </c>
    </row>
    <row r="5" spans="1:7" ht="20" customHeight="1">
      <c r="B5" s="1437" t="s">
        <v>1066</v>
      </c>
      <c r="C5" s="1435">
        <v>61</v>
      </c>
      <c r="D5" s="1436" t="s">
        <v>900</v>
      </c>
      <c r="E5" s="1436">
        <v>88</v>
      </c>
      <c r="F5" s="1436">
        <v>88</v>
      </c>
      <c r="G5" s="1436">
        <v>85</v>
      </c>
    </row>
    <row r="7" spans="1:7" ht="20" customHeight="1">
      <c r="B7" s="1662" t="s">
        <v>896</v>
      </c>
      <c r="C7" s="1662"/>
      <c r="D7" s="1663"/>
      <c r="E7" s="1663"/>
      <c r="F7" s="1663"/>
      <c r="G7" s="1663"/>
    </row>
    <row r="8" spans="1:7" ht="20" customHeight="1">
      <c r="B8" s="1662" t="s">
        <v>901</v>
      </c>
      <c r="C8" s="1662"/>
      <c r="D8" s="1662"/>
      <c r="E8" s="1662"/>
      <c r="F8" s="1662"/>
      <c r="G8" s="1663"/>
    </row>
    <row r="9" spans="1:7" ht="20" customHeight="1">
      <c r="B9" s="1663"/>
      <c r="C9" s="1663"/>
      <c r="D9" s="1663"/>
      <c r="E9" s="1663"/>
      <c r="F9" s="1663"/>
      <c r="G9" s="1663"/>
    </row>
  </sheetData>
  <mergeCells count="4">
    <mergeCell ref="B2:G2"/>
    <mergeCell ref="B7:G7"/>
    <mergeCell ref="B8:G8"/>
    <mergeCell ref="B9:G9"/>
  </mergeCells>
  <hyperlinks>
    <hyperlink ref="A2" location="Summary!A1" display=" " xr:uid="{29E7290B-D6BE-B642-8E25-C493F129D94D}"/>
  </hyperlinks>
  <pageMargins left="0.74803149606299213" right="0.74803149606299213" top="0.98425196850393704" bottom="0.98425196850393704" header="0.51181102362204722" footer="0.51181102362204722"/>
  <pageSetup paperSize="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57C6F-ADFF-BB4D-B08F-4A5FB5351B71}">
  <sheetPr>
    <tabColor rgb="FF96E600"/>
  </sheetPr>
  <dimension ref="A2:N18"/>
  <sheetViews>
    <sheetView showGridLines="0" zoomScale="120" zoomScaleNormal="120" zoomScaleSheetLayoutView="100" zoomScalePageLayoutView="120" workbookViewId="0"/>
  </sheetViews>
  <sheetFormatPr baseColWidth="10" defaultColWidth="10.83203125" defaultRowHeight="20" customHeight="1"/>
  <cols>
    <col min="1" max="1" width="5.5" style="901" customWidth="1"/>
    <col min="2" max="2" width="46.1640625" style="901" customWidth="1"/>
    <col min="3" max="3" width="11.83203125" style="901" customWidth="1"/>
    <col min="4" max="7" width="12" style="901" customWidth="1"/>
    <col min="8" max="8" width="5.5" style="898" customWidth="1"/>
    <col min="9" max="16384" width="10.83203125" style="898"/>
  </cols>
  <sheetData>
    <row r="2" spans="1:14" ht="20" customHeight="1">
      <c r="A2" s="21" t="s">
        <v>14</v>
      </c>
      <c r="B2" s="597" t="s">
        <v>902</v>
      </c>
      <c r="C2" s="597"/>
      <c r="D2" s="597"/>
      <c r="E2" s="597"/>
      <c r="F2" s="597"/>
      <c r="G2" s="597"/>
      <c r="H2" s="37"/>
      <c r="I2" s="37"/>
      <c r="J2" s="37"/>
      <c r="K2" s="37"/>
      <c r="L2" s="37"/>
      <c r="M2" s="37"/>
      <c r="N2" s="37"/>
    </row>
    <row r="4" spans="1:14" ht="20" customHeight="1">
      <c r="B4" s="541" t="s">
        <v>1179</v>
      </c>
      <c r="C4" s="541"/>
      <c r="D4" s="541"/>
      <c r="E4" s="541"/>
      <c r="F4" s="541"/>
      <c r="G4" s="541"/>
      <c r="H4" s="902"/>
      <c r="I4" s="902"/>
      <c r="J4" s="902"/>
      <c r="K4" s="902"/>
      <c r="L4" s="902"/>
      <c r="M4" s="902"/>
      <c r="N4" s="902"/>
    </row>
    <row r="6" spans="1:14" ht="20" customHeight="1">
      <c r="B6" s="1429" t="s">
        <v>883</v>
      </c>
      <c r="C6" s="1427">
        <v>2020</v>
      </c>
      <c r="D6" s="1428" t="s">
        <v>429</v>
      </c>
      <c r="E6" s="1428">
        <v>2018</v>
      </c>
      <c r="F6" s="1428">
        <v>2017</v>
      </c>
      <c r="G6" s="1428">
        <v>2016</v>
      </c>
    </row>
    <row r="7" spans="1:14" ht="20" customHeight="1">
      <c r="B7" s="38" t="s">
        <v>903</v>
      </c>
      <c r="C7" s="397">
        <v>38</v>
      </c>
      <c r="D7" s="1113">
        <v>46</v>
      </c>
      <c r="E7" s="1113">
        <v>56</v>
      </c>
      <c r="F7" s="1113">
        <v>62</v>
      </c>
      <c r="G7" s="1113">
        <v>60</v>
      </c>
    </row>
    <row r="8" spans="1:14" ht="20" customHeight="1">
      <c r="B8" s="38" t="s">
        <v>904</v>
      </c>
      <c r="C8" s="397">
        <v>254</v>
      </c>
      <c r="D8" s="450">
        <v>288</v>
      </c>
      <c r="E8" s="450">
        <v>291</v>
      </c>
      <c r="F8" s="450">
        <v>283</v>
      </c>
      <c r="G8" s="450">
        <v>324</v>
      </c>
    </row>
    <row r="9" spans="1:14" ht="20" customHeight="1">
      <c r="B9" s="38" t="s">
        <v>905</v>
      </c>
      <c r="C9" s="397">
        <v>78</v>
      </c>
      <c r="D9" s="450">
        <v>187</v>
      </c>
      <c r="E9" s="450">
        <v>210</v>
      </c>
      <c r="F9" s="450">
        <v>196</v>
      </c>
      <c r="G9" s="450">
        <v>182</v>
      </c>
    </row>
    <row r="10" spans="1:14" ht="20" customHeight="1">
      <c r="B10" s="38" t="s">
        <v>906</v>
      </c>
      <c r="C10" s="397">
        <v>551</v>
      </c>
      <c r="D10" s="450">
        <v>672</v>
      </c>
      <c r="E10" s="450">
        <v>732</v>
      </c>
      <c r="F10" s="450">
        <v>726</v>
      </c>
      <c r="G10" s="450">
        <v>795</v>
      </c>
    </row>
    <row r="11" spans="1:14" ht="20" customHeight="1">
      <c r="B11" s="38" t="s">
        <v>907</v>
      </c>
      <c r="C11" s="397">
        <v>53</v>
      </c>
      <c r="D11" s="450">
        <v>82</v>
      </c>
      <c r="E11" s="450">
        <v>99</v>
      </c>
      <c r="F11" s="450">
        <v>115</v>
      </c>
      <c r="G11" s="450">
        <v>140</v>
      </c>
    </row>
    <row r="12" spans="1:14" ht="20" customHeight="1">
      <c r="B12" s="38" t="s">
        <v>908</v>
      </c>
      <c r="C12" s="397">
        <v>8</v>
      </c>
      <c r="D12" s="450">
        <v>15</v>
      </c>
      <c r="E12" s="450">
        <v>17</v>
      </c>
      <c r="F12" s="450">
        <v>16</v>
      </c>
      <c r="G12" s="450">
        <v>12</v>
      </c>
    </row>
    <row r="13" spans="1:14" ht="20" customHeight="1">
      <c r="B13" s="38" t="s">
        <v>577</v>
      </c>
      <c r="C13" s="397">
        <v>21</v>
      </c>
      <c r="D13" s="450">
        <v>30</v>
      </c>
      <c r="E13" s="450">
        <v>36</v>
      </c>
      <c r="F13" s="450">
        <v>32</v>
      </c>
      <c r="G13" s="450">
        <v>34</v>
      </c>
    </row>
    <row r="14" spans="1:14" ht="20" customHeight="1">
      <c r="B14" s="177" t="s">
        <v>909</v>
      </c>
      <c r="C14" s="399">
        <v>205</v>
      </c>
      <c r="D14" s="216">
        <v>286</v>
      </c>
      <c r="E14" s="216">
        <v>352</v>
      </c>
      <c r="F14" s="216">
        <v>328</v>
      </c>
      <c r="G14" s="216">
        <v>324</v>
      </c>
    </row>
    <row r="15" spans="1:14" ht="20" customHeight="1">
      <c r="B15" s="1438" t="s">
        <v>31</v>
      </c>
      <c r="C15" s="1424">
        <v>1208</v>
      </c>
      <c r="D15" s="1416">
        <v>1606</v>
      </c>
      <c r="E15" s="1416">
        <v>1793</v>
      </c>
      <c r="F15" s="1416">
        <v>1758</v>
      </c>
      <c r="G15" s="1416">
        <v>1871</v>
      </c>
    </row>
    <row r="17" spans="2:14" s="898" customFormat="1" ht="20" customHeight="1">
      <c r="B17" s="1658" t="s">
        <v>1180</v>
      </c>
      <c r="C17" s="1658"/>
      <c r="D17" s="1658"/>
      <c r="E17" s="1658"/>
      <c r="F17" s="1658"/>
      <c r="G17" s="1658"/>
      <c r="H17" s="897"/>
      <c r="I17" s="897"/>
      <c r="J17" s="897"/>
      <c r="K17" s="897"/>
      <c r="L17" s="897"/>
      <c r="M17" s="897"/>
      <c r="N17" s="897"/>
    </row>
    <row r="18" spans="2:14" s="898" customFormat="1" ht="20" customHeight="1">
      <c r="B18" s="904" t="s">
        <v>910</v>
      </c>
      <c r="C18" s="904"/>
      <c r="D18" s="904"/>
      <c r="E18" s="904"/>
      <c r="F18" s="904"/>
      <c r="G18" s="904"/>
      <c r="H18" s="897"/>
      <c r="I18" s="897"/>
      <c r="J18" s="897"/>
      <c r="K18" s="897"/>
      <c r="L18" s="897"/>
      <c r="M18" s="897"/>
      <c r="N18" s="897"/>
    </row>
  </sheetData>
  <mergeCells count="1">
    <mergeCell ref="B17:G17"/>
  </mergeCells>
  <hyperlinks>
    <hyperlink ref="A2" location="Summary!A1" display=" " xr:uid="{665A1267-6BC3-4343-B3D2-C0FA784C6008}"/>
  </hyperlinks>
  <pageMargins left="0.74803149606299213" right="0.74803149606299213" top="0.98425196850393704" bottom="0.98425196850393704" header="0.51181102362204722" footer="0.51181102362204722"/>
  <pageSetup paperSize="9" scale="91" orientation="landscape" copies="4"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FAEA8-7684-2045-803A-35F39DD178FD}">
  <sheetPr>
    <tabColor rgb="FF96E600"/>
    <pageSetUpPr fitToPage="1"/>
  </sheetPr>
  <dimension ref="A1:J18"/>
  <sheetViews>
    <sheetView showGridLines="0" zoomScale="110" zoomScaleNormal="110" zoomScaleSheetLayoutView="100" zoomScalePageLayoutView="110" workbookViewId="0"/>
  </sheetViews>
  <sheetFormatPr baseColWidth="10" defaultColWidth="10.83203125" defaultRowHeight="20" customHeight="1"/>
  <cols>
    <col min="1" max="1" width="5.5" style="901" customWidth="1"/>
    <col min="2" max="2" width="46.1640625" style="901" customWidth="1"/>
    <col min="3" max="10" width="10.83203125" style="901"/>
    <col min="11" max="11" width="5.5" style="898" customWidth="1"/>
    <col min="12" max="16384" width="10.83203125" style="898"/>
  </cols>
  <sheetData>
    <row r="1" spans="1:10" ht="20" customHeight="1">
      <c r="H1" s="606"/>
    </row>
    <row r="2" spans="1:10" ht="20" customHeight="1">
      <c r="A2" s="21" t="s">
        <v>14</v>
      </c>
      <c r="B2" s="1621" t="s">
        <v>911</v>
      </c>
      <c r="C2" s="1621"/>
      <c r="D2" s="1621"/>
      <c r="E2" s="1621"/>
      <c r="F2" s="1621"/>
      <c r="G2" s="1621"/>
      <c r="H2" s="1621"/>
      <c r="I2" s="1621"/>
      <c r="J2" s="1621"/>
    </row>
    <row r="3" spans="1:10" ht="20" customHeight="1">
      <c r="H3" s="606"/>
    </row>
    <row r="4" spans="1:10" ht="20" customHeight="1">
      <c r="B4" s="692"/>
      <c r="C4" s="1664">
        <v>2020</v>
      </c>
      <c r="D4" s="1664"/>
      <c r="E4" s="1664"/>
      <c r="F4" s="1664"/>
      <c r="G4" s="1440">
        <v>2019</v>
      </c>
      <c r="H4" s="1428">
        <v>2018</v>
      </c>
      <c r="I4" s="1428">
        <v>2017</v>
      </c>
      <c r="J4" s="1428">
        <v>2016</v>
      </c>
    </row>
    <row r="5" spans="1:10" ht="42.75" customHeight="1">
      <c r="B5" s="1429" t="s">
        <v>912</v>
      </c>
      <c r="C5" s="1441" t="s">
        <v>395</v>
      </c>
      <c r="D5" s="1403" t="s">
        <v>913</v>
      </c>
      <c r="E5" s="1403" t="s">
        <v>914</v>
      </c>
      <c r="F5" s="1441" t="s">
        <v>915</v>
      </c>
      <c r="G5" s="1442" t="s">
        <v>915</v>
      </c>
      <c r="H5" s="1441" t="s">
        <v>915</v>
      </c>
      <c r="I5" s="1441" t="s">
        <v>915</v>
      </c>
      <c r="J5" s="1441" t="s">
        <v>915</v>
      </c>
    </row>
    <row r="6" spans="1:10" ht="20" customHeight="1">
      <c r="B6" s="38" t="s">
        <v>916</v>
      </c>
      <c r="C6" s="1397">
        <v>4371</v>
      </c>
      <c r="D6" s="1397">
        <v>1555</v>
      </c>
      <c r="E6" s="1397">
        <v>1938</v>
      </c>
      <c r="F6" s="1397">
        <v>7864</v>
      </c>
      <c r="G6" s="245">
        <v>7863</v>
      </c>
      <c r="H6" s="1112">
        <v>7430</v>
      </c>
      <c r="I6" s="1439">
        <v>7378</v>
      </c>
      <c r="J6" s="1439">
        <v>7468</v>
      </c>
    </row>
    <row r="7" spans="1:10" ht="20" customHeight="1">
      <c r="B7" s="38" t="s">
        <v>917</v>
      </c>
      <c r="C7" s="502">
        <v>2971</v>
      </c>
      <c r="D7" s="502">
        <v>1512</v>
      </c>
      <c r="E7" s="502">
        <v>2535</v>
      </c>
      <c r="F7" s="502">
        <v>7018</v>
      </c>
      <c r="G7" s="245">
        <v>6995</v>
      </c>
      <c r="H7" s="449">
        <v>6967</v>
      </c>
      <c r="I7" s="671">
        <v>6909</v>
      </c>
      <c r="J7" s="671">
        <v>6844</v>
      </c>
    </row>
    <row r="8" spans="1:10" ht="20" customHeight="1">
      <c r="B8" s="38" t="s">
        <v>918</v>
      </c>
      <c r="C8" s="502">
        <v>1120</v>
      </c>
      <c r="D8" s="502">
        <v>223</v>
      </c>
      <c r="E8" s="502">
        <v>1095</v>
      </c>
      <c r="F8" s="502">
        <v>2438</v>
      </c>
      <c r="G8" s="245">
        <v>2223</v>
      </c>
      <c r="H8" s="449">
        <v>2135</v>
      </c>
      <c r="I8" s="671">
        <v>2357</v>
      </c>
      <c r="J8" s="671">
        <v>2338</v>
      </c>
    </row>
    <row r="9" spans="1:10" ht="20" customHeight="1">
      <c r="B9" s="38" t="s">
        <v>919</v>
      </c>
      <c r="C9" s="502">
        <v>1220</v>
      </c>
      <c r="D9" s="502">
        <v>1200</v>
      </c>
      <c r="E9" s="502">
        <v>420</v>
      </c>
      <c r="F9" s="502">
        <v>2840</v>
      </c>
      <c r="G9" s="245">
        <v>2990</v>
      </c>
      <c r="H9" s="449">
        <v>2950</v>
      </c>
      <c r="I9" s="671">
        <v>2950</v>
      </c>
      <c r="J9" s="671">
        <v>2950</v>
      </c>
    </row>
    <row r="10" spans="1:10" ht="20" customHeight="1">
      <c r="B10" s="38" t="s">
        <v>920</v>
      </c>
      <c r="C10" s="502">
        <v>414</v>
      </c>
      <c r="D10" s="502">
        <v>610</v>
      </c>
      <c r="E10" s="502">
        <v>0</v>
      </c>
      <c r="F10" s="502">
        <v>1024</v>
      </c>
      <c r="G10" s="245">
        <v>1013</v>
      </c>
      <c r="H10" s="449">
        <v>1745</v>
      </c>
      <c r="I10" s="671">
        <v>1745</v>
      </c>
      <c r="J10" s="671">
        <v>1745</v>
      </c>
    </row>
    <row r="11" spans="1:10" ht="20" customHeight="1">
      <c r="B11" s="655" t="s">
        <v>921</v>
      </c>
      <c r="C11" s="1195">
        <v>0</v>
      </c>
      <c r="D11" s="1195">
        <v>0</v>
      </c>
      <c r="E11" s="1195">
        <v>116</v>
      </c>
      <c r="F11" s="1195">
        <v>116</v>
      </c>
      <c r="G11" s="1443">
        <v>116</v>
      </c>
      <c r="H11" s="579">
        <v>100</v>
      </c>
      <c r="I11" s="1444">
        <v>63</v>
      </c>
      <c r="J11" s="1444">
        <v>63</v>
      </c>
    </row>
    <row r="12" spans="1:10" ht="20" customHeight="1">
      <c r="B12" s="1438" t="s">
        <v>31</v>
      </c>
      <c r="C12" s="1424">
        <v>10096</v>
      </c>
      <c r="D12" s="1424">
        <v>5100</v>
      </c>
      <c r="E12" s="1424">
        <v>6104</v>
      </c>
      <c r="F12" s="1424">
        <v>21299</v>
      </c>
      <c r="G12" s="1445">
        <v>21200</v>
      </c>
      <c r="H12" s="1416">
        <v>21327</v>
      </c>
      <c r="I12" s="1416">
        <v>21401</v>
      </c>
      <c r="J12" s="1416">
        <v>21407</v>
      </c>
    </row>
    <row r="14" spans="1:10" ht="20" customHeight="1">
      <c r="B14" s="1659" t="s">
        <v>922</v>
      </c>
      <c r="C14" s="1659"/>
      <c r="D14" s="1659"/>
      <c r="E14" s="1659"/>
      <c r="F14" s="1659"/>
      <c r="G14" s="1659"/>
      <c r="H14" s="1659"/>
      <c r="I14" s="1659"/>
      <c r="J14" s="1659"/>
    </row>
    <row r="15" spans="1:10" ht="20" customHeight="1">
      <c r="B15" s="1659" t="s">
        <v>923</v>
      </c>
      <c r="C15" s="1659"/>
      <c r="D15" s="1659"/>
      <c r="E15" s="1659"/>
      <c r="F15" s="1659"/>
      <c r="G15" s="1659"/>
      <c r="H15" s="1659"/>
      <c r="I15" s="1659"/>
      <c r="J15" s="1659"/>
    </row>
    <row r="16" spans="1:10" ht="20" customHeight="1">
      <c r="B16" s="1658" t="s">
        <v>924</v>
      </c>
      <c r="C16" s="1658"/>
      <c r="D16" s="1658"/>
      <c r="E16" s="1658"/>
      <c r="F16" s="1658"/>
      <c r="G16" s="1658"/>
      <c r="H16" s="1658"/>
      <c r="I16" s="1658"/>
      <c r="J16" s="1658"/>
    </row>
    <row r="17" spans="2:10" ht="20" customHeight="1">
      <c r="B17" s="1658" t="s">
        <v>925</v>
      </c>
      <c r="C17" s="1658"/>
      <c r="D17" s="1658"/>
      <c r="E17" s="1658"/>
      <c r="F17" s="1658"/>
      <c r="G17" s="1658"/>
      <c r="H17" s="1658"/>
      <c r="I17" s="1658"/>
      <c r="J17" s="1658"/>
    </row>
    <row r="18" spans="2:10" ht="20" customHeight="1">
      <c r="B18" s="1659" t="s">
        <v>926</v>
      </c>
      <c r="C18" s="1659"/>
      <c r="D18" s="1659"/>
      <c r="E18" s="1659"/>
      <c r="F18" s="1659"/>
      <c r="G18" s="1659"/>
      <c r="H18" s="1659"/>
      <c r="I18" s="1659"/>
      <c r="J18" s="1659"/>
    </row>
  </sheetData>
  <mergeCells count="7">
    <mergeCell ref="B18:J18"/>
    <mergeCell ref="B2:J2"/>
    <mergeCell ref="C4:F4"/>
    <mergeCell ref="B14:J14"/>
    <mergeCell ref="B15:J15"/>
    <mergeCell ref="B16:J16"/>
    <mergeCell ref="B17:J17"/>
  </mergeCells>
  <hyperlinks>
    <hyperlink ref="A2" location="Summary!A1" display=" " xr:uid="{252BBBEC-6F2F-964A-8FFD-DB4A242719F6}"/>
  </hyperlinks>
  <pageMargins left="0.74803149606299213" right="0.74803149606299213" top="0.98425196850393704" bottom="0.98425196850393704" header="0.51181102362204722" footer="0.51181102362204722"/>
  <pageSetup paperSize="9" scale="8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FAB78-D2D5-DE46-B3AF-D0B9D10FE2A2}">
  <sheetPr>
    <tabColor rgb="FF96E600"/>
    <pageSetUpPr fitToPage="1"/>
  </sheetPr>
  <dimension ref="A2:H11"/>
  <sheetViews>
    <sheetView showGridLines="0" zoomScale="130" zoomScaleNormal="130" zoomScaleSheetLayoutView="100" zoomScalePageLayoutView="150" workbookViewId="0"/>
  </sheetViews>
  <sheetFormatPr baseColWidth="10" defaultColWidth="10.83203125" defaultRowHeight="20" customHeight="1"/>
  <cols>
    <col min="1" max="1" width="5.5" style="901" customWidth="1"/>
    <col min="2" max="2" width="46.1640625" style="901" customWidth="1"/>
    <col min="3" max="3" width="11.83203125" style="901" customWidth="1"/>
    <col min="4" max="7" width="12" style="901" customWidth="1"/>
    <col min="8" max="8" width="5.5" style="898" customWidth="1"/>
    <col min="9" max="16384" width="10.83203125" style="898"/>
  </cols>
  <sheetData>
    <row r="2" spans="1:8" ht="20" customHeight="1">
      <c r="A2" s="21" t="s">
        <v>14</v>
      </c>
      <c r="B2" s="1574" t="s">
        <v>927</v>
      </c>
      <c r="C2" s="1574"/>
      <c r="D2" s="1574"/>
      <c r="E2" s="1574"/>
      <c r="F2" s="1574"/>
      <c r="G2" s="1574"/>
      <c r="H2" s="37"/>
    </row>
    <row r="3" spans="1:8" ht="20" customHeight="1">
      <c r="B3" s="693"/>
      <c r="C3" s="693"/>
      <c r="D3" s="693"/>
    </row>
    <row r="4" spans="1:8" ht="20" customHeight="1">
      <c r="B4" s="1449" t="s">
        <v>890</v>
      </c>
      <c r="C4" s="1427">
        <v>2020</v>
      </c>
      <c r="D4" s="1450">
        <v>2019</v>
      </c>
      <c r="E4" s="1450">
        <v>2018</v>
      </c>
      <c r="F4" s="1450">
        <v>2017</v>
      </c>
      <c r="G4" s="1450">
        <v>2016</v>
      </c>
    </row>
    <row r="5" spans="1:8" ht="20" customHeight="1">
      <c r="B5" s="38" t="s">
        <v>35</v>
      </c>
      <c r="C5" s="694">
        <v>0.1</v>
      </c>
      <c r="D5" s="1448">
        <v>0.1</v>
      </c>
      <c r="E5" s="1448">
        <v>0.1</v>
      </c>
      <c r="F5" s="1448">
        <v>0.1</v>
      </c>
      <c r="G5" s="1448">
        <v>0.12</v>
      </c>
    </row>
    <row r="6" spans="1:8" ht="20" customHeight="1">
      <c r="B6" s="38" t="s">
        <v>36</v>
      </c>
      <c r="C6" s="694">
        <v>0.4</v>
      </c>
      <c r="D6" s="695">
        <v>0.4</v>
      </c>
      <c r="E6" s="695">
        <v>0.39</v>
      </c>
      <c r="F6" s="695">
        <v>0.37</v>
      </c>
      <c r="G6" s="695">
        <v>0.41</v>
      </c>
    </row>
    <row r="7" spans="1:8" ht="20" customHeight="1">
      <c r="B7" s="38" t="s">
        <v>37</v>
      </c>
      <c r="C7" s="694">
        <v>0.31</v>
      </c>
      <c r="D7" s="695">
        <v>0.26</v>
      </c>
      <c r="E7" s="695">
        <v>0.3</v>
      </c>
      <c r="F7" s="695">
        <v>0.31</v>
      </c>
      <c r="G7" s="695">
        <v>0.3</v>
      </c>
    </row>
    <row r="8" spans="1:8" ht="20" customHeight="1">
      <c r="B8" s="177" t="s">
        <v>39</v>
      </c>
      <c r="C8" s="697">
        <v>0.19</v>
      </c>
      <c r="D8" s="696">
        <v>0.24</v>
      </c>
      <c r="E8" s="696">
        <v>0.21</v>
      </c>
      <c r="F8" s="696">
        <v>0.22</v>
      </c>
      <c r="G8" s="696">
        <v>0.16</v>
      </c>
    </row>
    <row r="9" spans="1:8" ht="20" customHeight="1">
      <c r="B9" s="1438" t="s">
        <v>31</v>
      </c>
      <c r="C9" s="1446">
        <v>1</v>
      </c>
      <c r="D9" s="1447">
        <v>1</v>
      </c>
      <c r="E9" s="1447">
        <v>1</v>
      </c>
      <c r="F9" s="1447">
        <v>1</v>
      </c>
      <c r="G9" s="1447">
        <v>1</v>
      </c>
    </row>
    <row r="11" spans="1:8" ht="20" customHeight="1">
      <c r="B11" s="1563" t="s">
        <v>928</v>
      </c>
      <c r="C11" s="1563"/>
      <c r="D11" s="1563"/>
      <c r="E11" s="1563"/>
      <c r="F11" s="1563"/>
      <c r="G11" s="1563"/>
      <c r="H11" s="1665"/>
    </row>
  </sheetData>
  <mergeCells count="2">
    <mergeCell ref="B2:G2"/>
    <mergeCell ref="B11:H11"/>
  </mergeCells>
  <hyperlinks>
    <hyperlink ref="A2" location="Summary!A1" display=" " xr:uid="{58407603-6C21-3A47-B5E2-D8A95C3C1AFE}"/>
  </hyperlinks>
  <pageMargins left="0.74803149606299213" right="0.74803149606299213" top="0.98425196850393704" bottom="0.98425196850393704" header="0.51181102362204722" footer="0.51181102362204722"/>
  <pageSetup paperSize="9" orientation="landscape" copies="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C0EF5-260F-4D4A-81F0-5C304E68B53B}">
  <sheetPr>
    <tabColor rgb="FF285AFF"/>
    <pageSetUpPr fitToPage="1"/>
  </sheetPr>
  <dimension ref="A2:H31"/>
  <sheetViews>
    <sheetView showGridLines="0" zoomScaleNormal="100" zoomScaleSheetLayoutView="100" workbookViewId="0">
      <pane ySplit="5" topLeftCell="A6" activePane="bottomLeft" state="frozen"/>
      <selection activeCell="B47" sqref="B47"/>
      <selection pane="bottomLeft"/>
    </sheetView>
  </sheetViews>
  <sheetFormatPr baseColWidth="10" defaultColWidth="11" defaultRowHeight="20" customHeight="1"/>
  <cols>
    <col min="1" max="1" width="5.5" style="366" customWidth="1"/>
    <col min="2" max="2" width="59" style="366" customWidth="1"/>
    <col min="3" max="7" width="12" style="366" customWidth="1"/>
    <col min="8" max="8" width="5.5" style="366" customWidth="1"/>
    <col min="9" max="11" width="11" style="366"/>
    <col min="12" max="12" width="10.33203125" style="366" customWidth="1"/>
    <col min="13" max="13" width="0" style="366" hidden="1" customWidth="1"/>
    <col min="14" max="16384" width="11" style="366"/>
  </cols>
  <sheetData>
    <row r="2" spans="1:8" ht="20" customHeight="1">
      <c r="A2" s="21" t="s">
        <v>14</v>
      </c>
      <c r="B2" s="37" t="s">
        <v>256</v>
      </c>
      <c r="C2" s="37"/>
      <c r="D2" s="37"/>
      <c r="E2" s="37"/>
      <c r="F2" s="37"/>
      <c r="G2" s="37"/>
      <c r="H2" s="37"/>
    </row>
    <row r="4" spans="1:8" ht="20" customHeight="1">
      <c r="B4" s="138" t="s">
        <v>15</v>
      </c>
      <c r="C4" s="2"/>
      <c r="D4" s="2"/>
      <c r="E4" s="2"/>
      <c r="F4" s="2"/>
      <c r="G4" s="775"/>
      <c r="H4" s="775"/>
    </row>
    <row r="5" spans="1:8" ht="20" customHeight="1">
      <c r="B5" s="971" t="s">
        <v>146</v>
      </c>
      <c r="C5" s="972">
        <v>2020</v>
      </c>
      <c r="D5" s="973">
        <v>2019</v>
      </c>
      <c r="E5" s="973">
        <v>2018</v>
      </c>
      <c r="F5" s="973">
        <v>2017</v>
      </c>
      <c r="G5" s="973">
        <v>2016</v>
      </c>
    </row>
    <row r="6" spans="1:8" ht="20" customHeight="1">
      <c r="B6" s="139" t="s">
        <v>0</v>
      </c>
      <c r="C6" s="815">
        <v>140685</v>
      </c>
      <c r="D6" s="140">
        <v>200316</v>
      </c>
      <c r="E6" s="778">
        <v>209363</v>
      </c>
      <c r="F6" s="140">
        <v>171493</v>
      </c>
      <c r="G6" s="141">
        <v>149743</v>
      </c>
    </row>
    <row r="7" spans="1:8" ht="20" customHeight="1">
      <c r="B7" s="38" t="s">
        <v>16</v>
      </c>
      <c r="C7" s="142">
        <v>-20981</v>
      </c>
      <c r="D7" s="143">
        <v>-24067</v>
      </c>
      <c r="E7" s="374">
        <v>-25257</v>
      </c>
      <c r="F7" s="449">
        <v>-22394</v>
      </c>
      <c r="G7" s="517">
        <v>-21818</v>
      </c>
    </row>
    <row r="8" spans="1:8" ht="20" customHeight="1">
      <c r="B8" s="144" t="s">
        <v>164</v>
      </c>
      <c r="C8" s="145">
        <v>119704</v>
      </c>
      <c r="D8" s="816">
        <v>176249</v>
      </c>
      <c r="E8" s="146">
        <v>184106</v>
      </c>
      <c r="F8" s="816">
        <v>149099</v>
      </c>
      <c r="G8" s="817">
        <v>127925</v>
      </c>
    </row>
    <row r="9" spans="1:8" ht="20" customHeight="1">
      <c r="B9" s="38" t="s">
        <v>17</v>
      </c>
      <c r="C9" s="147">
        <v>-77486</v>
      </c>
      <c r="D9" s="374">
        <v>-116221</v>
      </c>
      <c r="E9" s="374">
        <v>-125816</v>
      </c>
      <c r="F9" s="449">
        <v>-99411</v>
      </c>
      <c r="G9" s="517">
        <v>-83377</v>
      </c>
    </row>
    <row r="10" spans="1:8" ht="20" customHeight="1">
      <c r="B10" s="38" t="s">
        <v>18</v>
      </c>
      <c r="C10" s="148">
        <v>-25538</v>
      </c>
      <c r="D10" s="374">
        <v>-27255</v>
      </c>
      <c r="E10" s="374">
        <v>-27484</v>
      </c>
      <c r="F10" s="449">
        <v>-24966</v>
      </c>
      <c r="G10" s="517">
        <v>-24302</v>
      </c>
    </row>
    <row r="11" spans="1:8" ht="20" customHeight="1">
      <c r="B11" s="38" t="s">
        <v>19</v>
      </c>
      <c r="C11" s="815">
        <v>-731</v>
      </c>
      <c r="D11" s="374">
        <v>-785</v>
      </c>
      <c r="E11" s="374">
        <v>-797</v>
      </c>
      <c r="F11" s="449">
        <v>-864</v>
      </c>
      <c r="G11" s="517">
        <v>-1264</v>
      </c>
    </row>
    <row r="12" spans="1:8" ht="20" customHeight="1">
      <c r="B12" s="38" t="s">
        <v>200</v>
      </c>
      <c r="C12" s="815">
        <v>-22264</v>
      </c>
      <c r="D12" s="374">
        <v>-15731</v>
      </c>
      <c r="E12" s="374">
        <v>-13992</v>
      </c>
      <c r="F12" s="449">
        <v>-16103</v>
      </c>
      <c r="G12" s="517">
        <v>-13523</v>
      </c>
    </row>
    <row r="13" spans="1:8" ht="20" customHeight="1">
      <c r="B13" s="38" t="s">
        <v>20</v>
      </c>
      <c r="C13" s="815">
        <v>2237</v>
      </c>
      <c r="D13" s="374">
        <v>1163</v>
      </c>
      <c r="E13" s="374">
        <v>1838</v>
      </c>
      <c r="F13" s="449">
        <v>3811</v>
      </c>
      <c r="G13" s="517">
        <v>1299</v>
      </c>
    </row>
    <row r="14" spans="1:8" ht="20" customHeight="1">
      <c r="B14" s="149" t="s">
        <v>21</v>
      </c>
      <c r="C14" s="145">
        <v>-1506</v>
      </c>
      <c r="D14" s="816">
        <v>-1192</v>
      </c>
      <c r="E14" s="816">
        <v>-1273</v>
      </c>
      <c r="F14" s="816">
        <v>-1034</v>
      </c>
      <c r="G14" s="817">
        <v>-1027</v>
      </c>
    </row>
    <row r="15" spans="1:8" ht="20" customHeight="1">
      <c r="B15" s="38" t="s">
        <v>22</v>
      </c>
      <c r="C15" s="147">
        <v>-2147</v>
      </c>
      <c r="D15" s="374">
        <v>-2333</v>
      </c>
      <c r="E15" s="374">
        <v>-1933</v>
      </c>
      <c r="F15" s="449">
        <v>-1396</v>
      </c>
      <c r="G15" s="517">
        <v>-1108</v>
      </c>
    </row>
    <row r="16" spans="1:8" ht="20" customHeight="1">
      <c r="B16" s="38" t="s">
        <v>201</v>
      </c>
      <c r="C16" s="815">
        <v>37</v>
      </c>
      <c r="D16" s="374">
        <v>-19</v>
      </c>
      <c r="E16" s="374">
        <v>-188</v>
      </c>
      <c r="F16" s="449">
        <v>-138</v>
      </c>
      <c r="G16" s="517">
        <v>4</v>
      </c>
    </row>
    <row r="17" spans="2:7" ht="20" customHeight="1">
      <c r="B17" s="149" t="s">
        <v>165</v>
      </c>
      <c r="C17" s="145">
        <v>-2110</v>
      </c>
      <c r="D17" s="816">
        <v>-2352</v>
      </c>
      <c r="E17" s="146">
        <v>-2121</v>
      </c>
      <c r="F17" s="816">
        <v>-1534</v>
      </c>
      <c r="G17" s="817">
        <v>-1104</v>
      </c>
    </row>
    <row r="18" spans="2:7" ht="20" customHeight="1">
      <c r="B18" s="38" t="s">
        <v>23</v>
      </c>
      <c r="C18" s="147">
        <v>914</v>
      </c>
      <c r="D18" s="374">
        <v>792</v>
      </c>
      <c r="E18" s="374">
        <v>1120</v>
      </c>
      <c r="F18" s="449">
        <v>957</v>
      </c>
      <c r="G18" s="517">
        <v>971</v>
      </c>
    </row>
    <row r="19" spans="2:7" ht="20" customHeight="1">
      <c r="B19" s="149" t="s">
        <v>24</v>
      </c>
      <c r="C19" s="145">
        <v>-690</v>
      </c>
      <c r="D19" s="816">
        <v>-764</v>
      </c>
      <c r="E19" s="146">
        <v>-685</v>
      </c>
      <c r="F19" s="816">
        <v>-642</v>
      </c>
      <c r="G19" s="817">
        <v>-636</v>
      </c>
    </row>
    <row r="20" spans="2:7" ht="20" customHeight="1">
      <c r="B20" s="150" t="s">
        <v>25</v>
      </c>
      <c r="C20" s="151">
        <v>452</v>
      </c>
      <c r="D20" s="816">
        <v>3406</v>
      </c>
      <c r="E20" s="152">
        <v>3170</v>
      </c>
      <c r="F20" s="818">
        <v>2015</v>
      </c>
      <c r="G20" s="819">
        <v>2214</v>
      </c>
    </row>
    <row r="21" spans="2:7" ht="20" customHeight="1">
      <c r="B21" s="150" t="s">
        <v>26</v>
      </c>
      <c r="C21" s="151">
        <v>-318</v>
      </c>
      <c r="D21" s="816">
        <v>-5872</v>
      </c>
      <c r="E21" s="152">
        <v>-6516</v>
      </c>
      <c r="F21" s="818">
        <v>-3029</v>
      </c>
      <c r="G21" s="819">
        <v>-970</v>
      </c>
    </row>
    <row r="22" spans="2:7" ht="20" customHeight="1">
      <c r="B22" s="153" t="s">
        <v>27</v>
      </c>
      <c r="C22" s="154">
        <v>-7336</v>
      </c>
      <c r="D22" s="820">
        <v>11438</v>
      </c>
      <c r="E22" s="820">
        <v>11550</v>
      </c>
      <c r="F22" s="155">
        <v>8299</v>
      </c>
      <c r="G22" s="156">
        <v>6206</v>
      </c>
    </row>
    <row r="23" spans="2:7" ht="20" customHeight="1">
      <c r="B23" s="38" t="s">
        <v>28</v>
      </c>
      <c r="C23" s="815">
        <v>-7242</v>
      </c>
      <c r="D23" s="374">
        <v>11267</v>
      </c>
      <c r="E23" s="374">
        <v>11446</v>
      </c>
      <c r="F23" s="449">
        <v>8631</v>
      </c>
      <c r="G23" s="517">
        <v>6196</v>
      </c>
    </row>
    <row r="24" spans="2:7" ht="20" customHeight="1">
      <c r="B24" s="149" t="s">
        <v>29</v>
      </c>
      <c r="C24" s="145">
        <v>-94</v>
      </c>
      <c r="D24" s="816">
        <v>171</v>
      </c>
      <c r="E24" s="146">
        <v>104</v>
      </c>
      <c r="F24" s="248">
        <v>-332</v>
      </c>
      <c r="G24" s="821">
        <v>10</v>
      </c>
    </row>
    <row r="25" spans="2:7" ht="20" customHeight="1">
      <c r="B25" s="150" t="s">
        <v>139</v>
      </c>
      <c r="C25" s="157">
        <v>-2.9</v>
      </c>
      <c r="D25" s="822">
        <v>4.2</v>
      </c>
      <c r="E25" s="158">
        <v>4.2699999999999996</v>
      </c>
      <c r="F25" s="823">
        <v>3.36</v>
      </c>
      <c r="G25" s="824">
        <v>2.52</v>
      </c>
    </row>
    <row r="26" spans="2:7" ht="20" customHeight="1">
      <c r="B26" s="150" t="s">
        <v>140</v>
      </c>
      <c r="C26" s="157">
        <v>-2.9</v>
      </c>
      <c r="D26" s="822">
        <v>4.17</v>
      </c>
      <c r="E26" s="158">
        <v>4.24</v>
      </c>
      <c r="F26" s="825">
        <v>3.34</v>
      </c>
      <c r="G26" s="826">
        <v>2.5099999999999998</v>
      </c>
    </row>
    <row r="27" spans="2:7" ht="20" customHeight="1">
      <c r="B27" s="153" t="s">
        <v>242</v>
      </c>
      <c r="C27" s="154">
        <v>4059</v>
      </c>
      <c r="D27" s="820">
        <v>11828</v>
      </c>
      <c r="E27" s="820">
        <v>13559</v>
      </c>
      <c r="F27" s="155">
        <v>10578</v>
      </c>
      <c r="G27" s="156">
        <v>8287</v>
      </c>
    </row>
    <row r="28" spans="2:7" ht="20" customHeight="1">
      <c r="B28" s="159" t="s">
        <v>230</v>
      </c>
      <c r="C28" s="160">
        <v>1.43</v>
      </c>
      <c r="D28" s="161">
        <v>4.38</v>
      </c>
      <c r="E28" s="827">
        <v>5.05</v>
      </c>
      <c r="F28" s="161">
        <v>4.12</v>
      </c>
      <c r="G28" s="162">
        <v>3.38</v>
      </c>
    </row>
    <row r="30" spans="2:7" ht="20" customHeight="1">
      <c r="B30" s="7" t="s">
        <v>203</v>
      </c>
    </row>
    <row r="31" spans="2:7" ht="20" customHeight="1">
      <c r="B31" s="7" t="s">
        <v>234</v>
      </c>
    </row>
  </sheetData>
  <hyperlinks>
    <hyperlink ref="A2" location="Summary!A1" display=" " xr:uid="{0E539F0E-FD4D-404F-B180-E7059781AF38}"/>
  </hyperlinks>
  <pageMargins left="0.74803149606299213" right="0.74803149606299213" top="0.98425196850393704" bottom="0.98425196850393704" header="0.51181102362204722" footer="0.51181102362204722"/>
  <pageSetup paperSize="9" scale="62" orientation="portrait" r:id="rId1"/>
  <headerFooter>
    <oddFooter>&amp;L&amp;1#&amp;"Calibri"&amp;10&amp;K000000TOTAL Classification: Restricted Distribution TOTAL - All rights reserved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7E51E-080E-644D-B5FC-86E8D1785F34}">
  <sheetPr>
    <tabColor rgb="FF96E600"/>
    <pageSetUpPr fitToPage="1"/>
  </sheetPr>
  <dimension ref="A2:G12"/>
  <sheetViews>
    <sheetView showGridLines="0" zoomScale="115" zoomScaleNormal="115" zoomScaleSheetLayoutView="100" zoomScalePageLayoutView="150" workbookViewId="0"/>
  </sheetViews>
  <sheetFormatPr baseColWidth="10" defaultColWidth="10.83203125" defaultRowHeight="20" customHeight="1"/>
  <cols>
    <col min="1" max="1" width="5.5" style="898" customWidth="1"/>
    <col min="2" max="2" width="46.1640625" style="901" customWidth="1"/>
    <col min="3" max="3" width="11.6640625" style="901" customWidth="1"/>
    <col min="4" max="7" width="12" style="901" customWidth="1"/>
    <col min="8" max="8" width="5.5" style="898" customWidth="1"/>
    <col min="9" max="16384" width="10.83203125" style="898"/>
  </cols>
  <sheetData>
    <row r="2" spans="1:7" ht="20" customHeight="1">
      <c r="A2" s="21" t="s">
        <v>14</v>
      </c>
      <c r="B2" s="1633" t="s">
        <v>929</v>
      </c>
      <c r="C2" s="1633"/>
      <c r="D2" s="1633"/>
      <c r="E2" s="1621"/>
      <c r="F2" s="1621"/>
      <c r="G2" s="1621"/>
    </row>
    <row r="4" spans="1:7" ht="20" customHeight="1">
      <c r="B4" s="1449" t="s">
        <v>9</v>
      </c>
      <c r="C4" s="1427">
        <v>2020</v>
      </c>
      <c r="D4" s="1450">
        <v>2019</v>
      </c>
      <c r="E4" s="1450">
        <v>2018</v>
      </c>
      <c r="F4" s="1450">
        <v>2017</v>
      </c>
      <c r="G4" s="1450">
        <v>2016</v>
      </c>
    </row>
    <row r="5" spans="1:7" ht="20" customHeight="1">
      <c r="B5" s="38" t="s">
        <v>930</v>
      </c>
      <c r="C5" s="397">
        <v>4337</v>
      </c>
      <c r="D5" s="1454">
        <v>4828</v>
      </c>
      <c r="E5" s="1454">
        <v>4904</v>
      </c>
      <c r="F5" s="1454">
        <v>4645</v>
      </c>
      <c r="G5" s="1454">
        <v>4471</v>
      </c>
    </row>
    <row r="6" spans="1:7" ht="20" customHeight="1">
      <c r="B6" s="1451" t="s">
        <v>931</v>
      </c>
      <c r="C6" s="1400" t="s">
        <v>10</v>
      </c>
      <c r="D6" s="1453" t="s">
        <v>10</v>
      </c>
      <c r="E6" s="1453" t="s">
        <v>10</v>
      </c>
      <c r="F6" s="1453">
        <v>81</v>
      </c>
      <c r="G6" s="1455">
        <v>1102</v>
      </c>
    </row>
    <row r="7" spans="1:7" ht="12" customHeight="1"/>
    <row r="8" spans="1:7" ht="20" customHeight="1">
      <c r="B8" s="1663" t="s">
        <v>932</v>
      </c>
      <c r="C8" s="1663"/>
      <c r="D8" s="1663"/>
      <c r="E8" s="1663"/>
      <c r="F8" s="1663"/>
      <c r="G8" s="1663"/>
    </row>
    <row r="12" spans="1:7" ht="20" customHeight="1">
      <c r="F12" s="1452"/>
    </row>
  </sheetData>
  <mergeCells count="2">
    <mergeCell ref="B2:G2"/>
    <mergeCell ref="B8:G8"/>
  </mergeCells>
  <hyperlinks>
    <hyperlink ref="A2" location="Summary!A1" display=" " xr:uid="{6583AD68-C7C4-DA4C-9431-62A4D2D5B6A8}"/>
  </hyperlinks>
  <pageMargins left="0.74803149606299213" right="0.74803149606299213" top="0.98425196850393704" bottom="0.98425196850393704" header="0.51181102362204722" footer="0.51181102362204722"/>
  <pageSetup paperSize="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91CBF-AE6D-CA44-B436-B0B9B19808A6}">
  <sheetPr>
    <tabColor rgb="FF96E600"/>
    <pageSetUpPr fitToPage="1"/>
  </sheetPr>
  <dimension ref="A2:H12"/>
  <sheetViews>
    <sheetView showGridLines="0" zoomScale="130" zoomScaleNormal="130" zoomScaleSheetLayoutView="100" zoomScalePageLayoutView="150" workbookViewId="0"/>
  </sheetViews>
  <sheetFormatPr baseColWidth="10" defaultColWidth="10.83203125" defaultRowHeight="20" customHeight="1"/>
  <cols>
    <col min="1" max="1" width="5.5" style="901" customWidth="1"/>
    <col min="2" max="2" width="46.1640625" style="901" customWidth="1"/>
    <col min="3" max="3" width="11.6640625" style="901" customWidth="1"/>
    <col min="4" max="7" width="12" style="901" customWidth="1"/>
    <col min="8" max="8" width="5.5" style="901" customWidth="1"/>
    <col min="9" max="16384" width="10.83203125" style="898"/>
  </cols>
  <sheetData>
    <row r="2" spans="1:8" ht="20" customHeight="1">
      <c r="A2" s="21" t="s">
        <v>14</v>
      </c>
      <c r="B2" s="1621" t="s">
        <v>1068</v>
      </c>
      <c r="C2" s="1621"/>
      <c r="D2" s="1621"/>
      <c r="E2" s="1621"/>
      <c r="F2" s="1621"/>
      <c r="G2" s="1621"/>
      <c r="H2" s="1621"/>
    </row>
    <row r="4" spans="1:8" ht="20" customHeight="1">
      <c r="B4" s="1449" t="s">
        <v>890</v>
      </c>
      <c r="C4" s="1427">
        <v>2020</v>
      </c>
      <c r="D4" s="1450">
        <v>2019</v>
      </c>
      <c r="E4" s="1450">
        <v>2018</v>
      </c>
      <c r="F4" s="1450">
        <v>2017</v>
      </c>
      <c r="G4" s="1450">
        <v>2016</v>
      </c>
    </row>
    <row r="5" spans="1:8" ht="20" customHeight="1">
      <c r="B5" s="38" t="s">
        <v>35</v>
      </c>
      <c r="C5" s="694">
        <v>0.15</v>
      </c>
      <c r="D5" s="1448">
        <v>0.18</v>
      </c>
      <c r="E5" s="1448">
        <v>0.19</v>
      </c>
      <c r="F5" s="1448">
        <v>0.18</v>
      </c>
      <c r="G5" s="1448">
        <v>0.15</v>
      </c>
    </row>
    <row r="6" spans="1:8" ht="20" customHeight="1">
      <c r="B6" s="38" t="s">
        <v>36</v>
      </c>
      <c r="C6" s="694">
        <v>0.44</v>
      </c>
      <c r="D6" s="695">
        <v>0.41</v>
      </c>
      <c r="E6" s="695">
        <v>0.41</v>
      </c>
      <c r="F6" s="695">
        <v>0.4</v>
      </c>
      <c r="G6" s="695">
        <v>0.35</v>
      </c>
    </row>
    <row r="7" spans="1:8" ht="20" customHeight="1">
      <c r="B7" s="38" t="s">
        <v>37</v>
      </c>
      <c r="C7" s="694">
        <v>0.26</v>
      </c>
      <c r="D7" s="695">
        <v>0.28000000000000003</v>
      </c>
      <c r="E7" s="695">
        <v>0.26</v>
      </c>
      <c r="F7" s="695">
        <v>0.26</v>
      </c>
      <c r="G7" s="695">
        <v>0.25</v>
      </c>
    </row>
    <row r="8" spans="1:8" ht="20" customHeight="1">
      <c r="B8" s="177" t="s">
        <v>39</v>
      </c>
      <c r="C8" s="697">
        <v>0.16</v>
      </c>
      <c r="D8" s="696">
        <v>0.14000000000000001</v>
      </c>
      <c r="E8" s="696">
        <v>0.14000000000000001</v>
      </c>
      <c r="F8" s="696">
        <v>0.16</v>
      </c>
      <c r="G8" s="696">
        <v>0.25</v>
      </c>
    </row>
    <row r="9" spans="1:8" ht="20" customHeight="1">
      <c r="B9" s="1438" t="s">
        <v>31</v>
      </c>
      <c r="C9" s="1456">
        <v>1</v>
      </c>
      <c r="D9" s="1447">
        <v>1</v>
      </c>
      <c r="E9" s="1447">
        <v>1</v>
      </c>
      <c r="F9" s="1447">
        <v>1</v>
      </c>
      <c r="G9" s="1447">
        <v>1</v>
      </c>
    </row>
    <row r="11" spans="1:8" ht="20" customHeight="1">
      <c r="B11" s="1663" t="s">
        <v>933</v>
      </c>
      <c r="C11" s="1663"/>
      <c r="D11" s="1663"/>
      <c r="E11" s="1663"/>
      <c r="F11" s="1663"/>
      <c r="G11" s="1663"/>
      <c r="H11" s="1663"/>
    </row>
    <row r="12" spans="1:8" ht="20" customHeight="1">
      <c r="B12" s="1658" t="s">
        <v>934</v>
      </c>
      <c r="C12" s="1658"/>
      <c r="D12" s="1658"/>
      <c r="E12" s="1658"/>
      <c r="F12" s="1658"/>
      <c r="G12" s="1658"/>
    </row>
  </sheetData>
  <mergeCells count="3">
    <mergeCell ref="B2:H2"/>
    <mergeCell ref="B11:H11"/>
    <mergeCell ref="B12:G12"/>
  </mergeCells>
  <hyperlinks>
    <hyperlink ref="A2" location="Summary!A1" display=" " xr:uid="{B522485C-D14B-D140-B45B-A385D2507191}"/>
  </hyperlinks>
  <pageMargins left="0.74803149606299213" right="0.74803149606299213" top="0.98425196850393704" bottom="0.98425196850393704" header="0.51181102362204722" footer="0.51181102362204722"/>
  <pageSetup paperSize="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A1989-2F95-BF42-BF25-763E501C7CDE}">
  <sheetPr>
    <tabColor rgb="FF96E600"/>
    <pageSetUpPr fitToPage="1"/>
  </sheetPr>
  <dimension ref="A2:H11"/>
  <sheetViews>
    <sheetView showGridLines="0" zoomScale="115" zoomScaleNormal="115" zoomScaleSheetLayoutView="100" zoomScalePageLayoutView="115" workbookViewId="0"/>
  </sheetViews>
  <sheetFormatPr baseColWidth="10" defaultColWidth="10.83203125" defaultRowHeight="20" customHeight="1"/>
  <cols>
    <col min="1" max="1" width="5.5" style="901" customWidth="1"/>
    <col min="2" max="2" width="46.1640625" style="901" customWidth="1"/>
    <col min="3" max="3" width="11.83203125" style="901" customWidth="1"/>
    <col min="4" max="7" width="12" style="901" customWidth="1"/>
    <col min="8" max="8" width="5.5" style="898" customWidth="1"/>
    <col min="9" max="16384" width="10.83203125" style="898"/>
  </cols>
  <sheetData>
    <row r="2" spans="1:8" ht="20" customHeight="1">
      <c r="A2" s="21" t="s">
        <v>14</v>
      </c>
      <c r="B2" s="1666" t="s">
        <v>1067</v>
      </c>
      <c r="C2" s="1666"/>
      <c r="D2" s="1666"/>
      <c r="E2" s="1666"/>
      <c r="F2" s="1666"/>
      <c r="G2" s="1666"/>
      <c r="H2" s="1666"/>
    </row>
    <row r="4" spans="1:8" ht="20" customHeight="1">
      <c r="B4" s="1449" t="s">
        <v>890</v>
      </c>
      <c r="C4" s="1427">
        <v>2020</v>
      </c>
      <c r="D4" s="1450">
        <v>2019</v>
      </c>
      <c r="E4" s="1450">
        <v>2018</v>
      </c>
      <c r="F4" s="1450">
        <v>2017</v>
      </c>
      <c r="G4" s="1450">
        <v>2016</v>
      </c>
    </row>
    <row r="5" spans="1:8" ht="20" customHeight="1">
      <c r="B5" s="38" t="s">
        <v>935</v>
      </c>
      <c r="C5" s="694">
        <v>1</v>
      </c>
      <c r="D5" s="1448">
        <v>1</v>
      </c>
      <c r="E5" s="1448">
        <v>1</v>
      </c>
      <c r="F5" s="1448">
        <v>0.98</v>
      </c>
      <c r="G5" s="1448">
        <v>0.8</v>
      </c>
      <c r="H5" s="902"/>
    </row>
    <row r="6" spans="1:8" ht="20" customHeight="1">
      <c r="B6" s="1457" t="s">
        <v>936</v>
      </c>
      <c r="C6" s="697" t="s">
        <v>10</v>
      </c>
      <c r="D6" s="696" t="s">
        <v>10</v>
      </c>
      <c r="E6" s="696" t="s">
        <v>10</v>
      </c>
      <c r="F6" s="696">
        <v>0.02</v>
      </c>
      <c r="G6" s="696">
        <v>0.2</v>
      </c>
    </row>
    <row r="7" spans="1:8" ht="20" customHeight="1">
      <c r="B7" s="1438" t="s">
        <v>31</v>
      </c>
      <c r="C7" s="1458">
        <v>1</v>
      </c>
      <c r="D7" s="1459">
        <v>1</v>
      </c>
      <c r="E7" s="1459">
        <v>1</v>
      </c>
      <c r="F7" s="1459">
        <v>1</v>
      </c>
      <c r="G7" s="1459">
        <v>1</v>
      </c>
    </row>
    <row r="9" spans="1:8" ht="20" customHeight="1">
      <c r="B9" s="1667" t="s">
        <v>933</v>
      </c>
      <c r="C9" s="1667"/>
      <c r="D9" s="1667"/>
      <c r="E9" s="1667"/>
      <c r="F9" s="1667"/>
      <c r="G9" s="1667"/>
      <c r="H9" s="897"/>
    </row>
    <row r="10" spans="1:8" ht="20" customHeight="1">
      <c r="B10" s="1653" t="s">
        <v>934</v>
      </c>
      <c r="C10" s="1653"/>
      <c r="D10" s="1653"/>
      <c r="E10" s="1653"/>
      <c r="F10" s="1653"/>
      <c r="G10" s="1653"/>
      <c r="H10" s="896"/>
    </row>
    <row r="11" spans="1:8" ht="20" customHeight="1">
      <c r="B11" s="698"/>
      <c r="C11" s="698"/>
      <c r="D11" s="698"/>
      <c r="E11" s="698"/>
      <c r="F11" s="698"/>
      <c r="G11" s="698"/>
    </row>
  </sheetData>
  <mergeCells count="3">
    <mergeCell ref="B2:H2"/>
    <mergeCell ref="B9:G9"/>
    <mergeCell ref="B10:G10"/>
  </mergeCells>
  <hyperlinks>
    <hyperlink ref="A2" location="Summary!A1" display=" " xr:uid="{367F39E4-3798-C847-A99B-85179CFF9A6B}"/>
  </hyperlinks>
  <pageMargins left="0.74803149606299213" right="0.74803149606299213" top="0.98425196850393704" bottom="0.98425196850393704" header="0.51181102362204722" footer="0.51181102362204722"/>
  <pageSetup paperSize="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679C-E242-394D-8A43-1661C3B7B049}">
  <sheetPr>
    <tabColor rgb="FFFFC800"/>
  </sheetPr>
  <dimension ref="A2:E40"/>
  <sheetViews>
    <sheetView showGridLines="0" zoomScaleNormal="100" zoomScaleSheetLayoutView="100" workbookViewId="0"/>
  </sheetViews>
  <sheetFormatPr baseColWidth="10" defaultColWidth="10.83203125" defaultRowHeight="20" customHeight="1"/>
  <cols>
    <col min="1" max="1" width="5.5" style="898" customWidth="1"/>
    <col min="2" max="2" width="46.1640625" style="901" customWidth="1"/>
    <col min="3" max="5" width="12" style="901" customWidth="1"/>
    <col min="6" max="6" width="5.5" style="898" customWidth="1"/>
    <col min="7" max="9" width="10.83203125" style="898"/>
    <col min="10" max="10" width="10.33203125" style="898" customWidth="1"/>
    <col min="11" max="11" width="0" style="898" hidden="1" customWidth="1"/>
    <col min="12" max="16384" width="10.83203125" style="898"/>
  </cols>
  <sheetData>
    <row r="2" spans="1:5" ht="20" customHeight="1">
      <c r="A2" s="21" t="s">
        <v>14</v>
      </c>
      <c r="B2" s="597" t="s">
        <v>937</v>
      </c>
      <c r="C2" s="597"/>
      <c r="D2" s="597"/>
      <c r="E2" s="597"/>
    </row>
    <row r="3" spans="1:5" ht="20" customHeight="1">
      <c r="B3" s="699"/>
      <c r="C3" s="699"/>
      <c r="D3" s="699"/>
      <c r="E3" s="699"/>
    </row>
    <row r="4" spans="1:5" ht="20" customHeight="1">
      <c r="B4" s="1460" t="s">
        <v>9</v>
      </c>
      <c r="C4" s="1465">
        <v>2020</v>
      </c>
      <c r="D4" s="1461">
        <v>2019</v>
      </c>
      <c r="E4" s="1461">
        <v>2018</v>
      </c>
    </row>
    <row r="5" spans="1:5" ht="20" customHeight="1">
      <c r="B5" s="700" t="s">
        <v>421</v>
      </c>
      <c r="C5" s="587">
        <v>1224</v>
      </c>
      <c r="D5" s="584">
        <v>1653</v>
      </c>
      <c r="E5" s="584">
        <v>1652</v>
      </c>
    </row>
    <row r="6" spans="1:5" ht="20" customHeight="1">
      <c r="B6" s="700" t="s">
        <v>330</v>
      </c>
      <c r="C6" s="587">
        <v>1052</v>
      </c>
      <c r="D6" s="584">
        <v>1374</v>
      </c>
      <c r="E6" s="584">
        <v>1458</v>
      </c>
    </row>
    <row r="7" spans="1:5" ht="20" customHeight="1">
      <c r="B7" s="700" t="s">
        <v>331</v>
      </c>
      <c r="C7" s="587">
        <v>814</v>
      </c>
      <c r="D7" s="584">
        <v>969</v>
      </c>
      <c r="E7" s="584">
        <v>1010</v>
      </c>
    </row>
    <row r="8" spans="1:5" ht="20" customHeight="1">
      <c r="B8" s="700" t="s">
        <v>158</v>
      </c>
      <c r="C8" s="587">
        <v>158</v>
      </c>
      <c r="D8" s="584">
        <v>249</v>
      </c>
      <c r="E8" s="584">
        <v>428</v>
      </c>
    </row>
    <row r="9" spans="1:5" ht="20" customHeight="1">
      <c r="B9" s="700" t="s">
        <v>332</v>
      </c>
      <c r="C9" s="701">
        <v>2101</v>
      </c>
      <c r="D9" s="266">
        <v>2604</v>
      </c>
      <c r="E9" s="266">
        <v>2759</v>
      </c>
    </row>
    <row r="10" spans="1:5" ht="27.75" customHeight="1">
      <c r="B10" s="1462" t="s">
        <v>333</v>
      </c>
      <c r="C10" s="1463">
        <v>2180</v>
      </c>
      <c r="D10" s="1464">
        <v>2546</v>
      </c>
      <c r="E10" s="1464">
        <v>2156</v>
      </c>
    </row>
    <row r="12" spans="1:5" ht="20" customHeight="1">
      <c r="B12" s="1658" t="s">
        <v>938</v>
      </c>
      <c r="C12" s="1658"/>
      <c r="D12" s="1658"/>
      <c r="E12" s="1658"/>
    </row>
    <row r="13" spans="1:5" ht="20" customHeight="1">
      <c r="B13" s="1658" t="s">
        <v>939</v>
      </c>
      <c r="C13" s="1658"/>
      <c r="D13" s="1658"/>
      <c r="E13" s="1658"/>
    </row>
    <row r="14" spans="1:5" ht="20" customHeight="1">
      <c r="B14" s="1658" t="s">
        <v>940</v>
      </c>
      <c r="C14" s="1658"/>
      <c r="D14" s="1658"/>
      <c r="E14" s="1658"/>
    </row>
    <row r="15" spans="1:5" ht="20" customHeight="1">
      <c r="B15" s="1658" t="s">
        <v>337</v>
      </c>
      <c r="C15" s="1658"/>
      <c r="D15" s="1658"/>
      <c r="E15" s="1658"/>
    </row>
    <row r="16" spans="1:5" ht="20" customHeight="1">
      <c r="B16" s="1658" t="s">
        <v>941</v>
      </c>
      <c r="C16" s="1658"/>
      <c r="D16" s="1658"/>
      <c r="E16" s="1658"/>
    </row>
    <row r="40" ht="17.25" customHeight="1"/>
  </sheetData>
  <mergeCells count="5">
    <mergeCell ref="B12:E12"/>
    <mergeCell ref="B13:E13"/>
    <mergeCell ref="B14:E14"/>
    <mergeCell ref="B15:E15"/>
    <mergeCell ref="B16:E16"/>
  </mergeCells>
  <hyperlinks>
    <hyperlink ref="A2" location="Summary!A1" display=" " xr:uid="{15FFF5ED-986F-0847-A235-CA84D942A082}"/>
  </hyperlinks>
  <pageMargins left="0.74803149606299213" right="0.74803149606299213" top="0.98425196850393704" bottom="0.98425196850393704" header="0.51181102362204722" footer="0.51181102362204722"/>
  <pageSetup paperSize="9" scale="68" orientation="portrait" r:id="rId1"/>
  <headerFooter>
    <oddFooter>&amp;L&amp;1#&amp;"Calibri"&amp;10&amp;K000000TOTAL Classification: Restricted Distribution TOTAL - All rights reserved</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2543-CD82-B340-B5E1-B45824E34BC2}">
  <sheetPr>
    <tabColor rgb="FFFFC800"/>
  </sheetPr>
  <dimension ref="A2:G11"/>
  <sheetViews>
    <sheetView showGridLines="0" zoomScaleNormal="100" zoomScaleSheetLayoutView="100" workbookViewId="0"/>
  </sheetViews>
  <sheetFormatPr baseColWidth="10" defaultColWidth="10.83203125" defaultRowHeight="20" customHeight="1"/>
  <cols>
    <col min="1" max="1" width="5.5" style="898" customWidth="1"/>
    <col min="2" max="2" width="46.1640625" style="901" customWidth="1"/>
    <col min="3" max="7" width="12" style="901" customWidth="1"/>
    <col min="8" max="8" width="2.6640625" style="898" customWidth="1"/>
    <col min="9" max="16384" width="10.83203125" style="898"/>
  </cols>
  <sheetData>
    <row r="2" spans="1:7" ht="20" customHeight="1">
      <c r="A2" s="21" t="s">
        <v>14</v>
      </c>
      <c r="B2" s="1621" t="s">
        <v>942</v>
      </c>
      <c r="C2" s="1621"/>
      <c r="D2" s="1621"/>
      <c r="E2" s="1621"/>
      <c r="F2" s="1621"/>
      <c r="G2" s="1621"/>
    </row>
    <row r="4" spans="1:7" ht="20" customHeight="1">
      <c r="B4" s="1467" t="s">
        <v>830</v>
      </c>
      <c r="C4" s="1468">
        <v>2020</v>
      </c>
      <c r="D4" s="1469">
        <v>2019</v>
      </c>
      <c r="E4" s="1469">
        <v>2018</v>
      </c>
      <c r="F4" s="1469">
        <v>2017</v>
      </c>
      <c r="G4" s="1469">
        <v>2016</v>
      </c>
    </row>
    <row r="5" spans="1:7" ht="20" customHeight="1">
      <c r="B5" s="1470" t="s">
        <v>943</v>
      </c>
      <c r="C5" s="1471">
        <v>1477</v>
      </c>
      <c r="D5" s="1472">
        <v>1845</v>
      </c>
      <c r="E5" s="1472">
        <v>1801</v>
      </c>
      <c r="F5" s="1472">
        <v>1779</v>
      </c>
      <c r="G5" s="1472">
        <v>1793</v>
      </c>
    </row>
    <row r="6" spans="1:7" ht="20" customHeight="1">
      <c r="B6" s="38" t="s">
        <v>944</v>
      </c>
      <c r="C6" s="583">
        <v>1498</v>
      </c>
      <c r="D6" s="450">
        <v>1730</v>
      </c>
      <c r="E6" s="450">
        <v>1777</v>
      </c>
      <c r="F6" s="450">
        <v>1659</v>
      </c>
      <c r="G6" s="450">
        <v>1690</v>
      </c>
    </row>
    <row r="7" spans="1:7" ht="20" customHeight="1">
      <c r="B7" s="177" t="s">
        <v>945</v>
      </c>
      <c r="C7" s="925">
        <v>434</v>
      </c>
      <c r="D7" s="216">
        <v>536</v>
      </c>
      <c r="E7" s="216">
        <v>575</v>
      </c>
      <c r="F7" s="216">
        <v>581</v>
      </c>
      <c r="G7" s="216">
        <v>700</v>
      </c>
    </row>
    <row r="8" spans="1:7" ht="20" customHeight="1">
      <c r="B8" s="1470" t="s">
        <v>946</v>
      </c>
      <c r="C8" s="1471">
        <v>3410</v>
      </c>
      <c r="D8" s="1472">
        <v>4110</v>
      </c>
      <c r="E8" s="1472">
        <v>4153</v>
      </c>
      <c r="F8" s="1472">
        <v>4019</v>
      </c>
      <c r="G8" s="1472">
        <v>4183</v>
      </c>
    </row>
    <row r="10" spans="1:7" ht="20" customHeight="1">
      <c r="B10" s="1619" t="s">
        <v>947</v>
      </c>
      <c r="C10" s="1619"/>
      <c r="D10" s="1619"/>
      <c r="E10" s="1619"/>
      <c r="F10" s="1619"/>
      <c r="G10" s="1619"/>
    </row>
    <row r="11" spans="1:7" ht="20" customHeight="1">
      <c r="B11" s="900"/>
      <c r="C11" s="900"/>
      <c r="D11" s="900"/>
      <c r="E11" s="900"/>
    </row>
  </sheetData>
  <mergeCells count="2">
    <mergeCell ref="B2:G2"/>
    <mergeCell ref="B10:G10"/>
  </mergeCells>
  <hyperlinks>
    <hyperlink ref="A2" location="Summary!A1" display=" " xr:uid="{F7B3145A-3825-A24A-9665-A7A8FDB56433}"/>
  </hyperlinks>
  <pageMargins left="0.75" right="0.75" top="1" bottom="1" header="0.5" footer="0.5"/>
  <pageSetup paperSize="9" scale="68"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2FEA9-1239-A64E-BDFB-8AE8F63C8C8A}">
  <sheetPr>
    <tabColor rgb="FFFFC800"/>
  </sheetPr>
  <dimension ref="A2:K43"/>
  <sheetViews>
    <sheetView showGridLines="0" zoomScaleNormal="100" zoomScaleSheetLayoutView="100" zoomScalePageLayoutView="115" workbookViewId="0">
      <pane ySplit="5" topLeftCell="A7" activePane="bottomLeft" state="frozen"/>
      <selection activeCell="B47" sqref="B47"/>
      <selection pane="bottomLeft"/>
    </sheetView>
  </sheetViews>
  <sheetFormatPr baseColWidth="10" defaultColWidth="10.83203125" defaultRowHeight="20" customHeight="1"/>
  <cols>
    <col min="1" max="1" width="5.5" style="901" customWidth="1"/>
    <col min="2" max="2" width="46.1640625" style="901" customWidth="1"/>
    <col min="3" max="7" width="12" style="901" customWidth="1"/>
    <col min="8" max="8" width="5.5" style="898" customWidth="1"/>
    <col min="9" max="16384" width="10.83203125" style="898"/>
  </cols>
  <sheetData>
    <row r="2" spans="1:9" ht="20" customHeight="1">
      <c r="A2" s="21" t="s">
        <v>14</v>
      </c>
      <c r="B2" s="1621" t="s">
        <v>948</v>
      </c>
      <c r="C2" s="1621"/>
      <c r="D2" s="1621"/>
      <c r="E2" s="1621"/>
      <c r="F2" s="1621"/>
      <c r="G2" s="1621"/>
    </row>
    <row r="3" spans="1:9" ht="20" customHeight="1">
      <c r="B3" s="1669"/>
      <c r="C3" s="1669"/>
      <c r="D3" s="1669"/>
      <c r="E3" s="1669"/>
      <c r="F3" s="1669"/>
      <c r="G3" s="1669"/>
    </row>
    <row r="4" spans="1:9" ht="20" customHeight="1">
      <c r="B4" s="580" t="s">
        <v>128</v>
      </c>
    </row>
    <row r="5" spans="1:9" ht="20" customHeight="1">
      <c r="B5" s="1466" t="s">
        <v>883</v>
      </c>
      <c r="C5" s="1474">
        <v>2020</v>
      </c>
      <c r="D5" s="1473">
        <v>2019</v>
      </c>
      <c r="E5" s="1473">
        <v>2018</v>
      </c>
      <c r="F5" s="1473">
        <v>2017</v>
      </c>
      <c r="G5" s="1473">
        <v>2016</v>
      </c>
    </row>
    <row r="6" spans="1:9" ht="20" customHeight="1">
      <c r="B6" s="14" t="s">
        <v>395</v>
      </c>
      <c r="C6" s="708"/>
      <c r="D6" s="709"/>
      <c r="E6" s="709"/>
      <c r="F6" s="709"/>
      <c r="G6" s="709"/>
      <c r="I6" s="710"/>
    </row>
    <row r="7" spans="1:9" ht="20" customHeight="1">
      <c r="B7" s="38" t="s">
        <v>35</v>
      </c>
      <c r="C7" s="711">
        <v>418</v>
      </c>
      <c r="D7" s="712">
        <v>512</v>
      </c>
      <c r="E7" s="712">
        <v>517</v>
      </c>
      <c r="F7" s="712">
        <v>519</v>
      </c>
      <c r="G7" s="712">
        <v>541</v>
      </c>
      <c r="I7" s="710"/>
    </row>
    <row r="8" spans="1:9" ht="20" customHeight="1">
      <c r="B8" s="38" t="s">
        <v>414</v>
      </c>
      <c r="C8" s="711">
        <v>12</v>
      </c>
      <c r="D8" s="712">
        <v>25</v>
      </c>
      <c r="E8" s="712">
        <v>25</v>
      </c>
      <c r="F8" s="712">
        <v>26</v>
      </c>
      <c r="G8" s="712">
        <v>27</v>
      </c>
      <c r="I8" s="710"/>
    </row>
    <row r="9" spans="1:9" ht="20" customHeight="1">
      <c r="B9" s="38" t="s">
        <v>949</v>
      </c>
      <c r="C9" s="711">
        <v>173</v>
      </c>
      <c r="D9" s="712">
        <v>216</v>
      </c>
      <c r="E9" s="712">
        <v>209</v>
      </c>
      <c r="F9" s="712">
        <v>205</v>
      </c>
      <c r="G9" s="712">
        <v>216</v>
      </c>
      <c r="I9" s="710"/>
    </row>
    <row r="10" spans="1:9" ht="20" customHeight="1">
      <c r="B10" s="38" t="s">
        <v>415</v>
      </c>
      <c r="C10" s="711">
        <v>177</v>
      </c>
      <c r="D10" s="712">
        <v>197</v>
      </c>
      <c r="E10" s="712">
        <v>198</v>
      </c>
      <c r="F10" s="712">
        <v>184</v>
      </c>
      <c r="G10" s="712">
        <v>192</v>
      </c>
      <c r="I10" s="710"/>
    </row>
    <row r="11" spans="1:9" ht="20" customHeight="1">
      <c r="B11" s="38" t="s">
        <v>950</v>
      </c>
      <c r="C11" s="711">
        <v>7</v>
      </c>
      <c r="D11" s="712">
        <v>22</v>
      </c>
      <c r="E11" s="712">
        <v>4</v>
      </c>
      <c r="F11" s="712">
        <v>77</v>
      </c>
      <c r="G11" s="712">
        <v>79</v>
      </c>
      <c r="I11" s="710"/>
    </row>
    <row r="12" spans="1:9" ht="20" customHeight="1">
      <c r="B12" s="38" t="s">
        <v>417</v>
      </c>
      <c r="C12" s="711">
        <v>2</v>
      </c>
      <c r="D12" s="712">
        <v>1</v>
      </c>
      <c r="E12" s="712">
        <v>1</v>
      </c>
      <c r="F12" s="712">
        <v>1</v>
      </c>
      <c r="G12" s="712">
        <v>1</v>
      </c>
      <c r="I12" s="710"/>
    </row>
    <row r="13" spans="1:9" ht="20" customHeight="1">
      <c r="B13" s="38" t="s">
        <v>951</v>
      </c>
      <c r="C13" s="711">
        <v>0</v>
      </c>
      <c r="D13" s="712">
        <v>0</v>
      </c>
      <c r="E13" s="712">
        <v>0</v>
      </c>
      <c r="F13" s="712"/>
      <c r="G13" s="712"/>
      <c r="I13" s="710"/>
    </row>
    <row r="14" spans="1:9" ht="20" customHeight="1">
      <c r="B14" s="177" t="s">
        <v>36</v>
      </c>
      <c r="C14" s="1475">
        <v>34</v>
      </c>
      <c r="D14" s="1476">
        <v>48</v>
      </c>
      <c r="E14" s="1476">
        <v>47</v>
      </c>
      <c r="F14" s="1476">
        <v>37</v>
      </c>
      <c r="G14" s="1476">
        <v>37</v>
      </c>
      <c r="I14" s="710"/>
    </row>
    <row r="15" spans="1:9" ht="20" customHeight="1">
      <c r="B15" s="1470" t="s">
        <v>952</v>
      </c>
      <c r="C15" s="1481">
        <v>823</v>
      </c>
      <c r="D15" s="1482">
        <v>1021</v>
      </c>
      <c r="E15" s="1482">
        <v>1001</v>
      </c>
      <c r="F15" s="1482">
        <v>1049</v>
      </c>
      <c r="G15" s="1482">
        <v>1093</v>
      </c>
      <c r="I15" s="710"/>
    </row>
    <row r="16" spans="1:9" ht="20" customHeight="1">
      <c r="B16" s="14" t="s">
        <v>38</v>
      </c>
      <c r="C16" s="708"/>
      <c r="D16" s="709"/>
      <c r="E16" s="709"/>
      <c r="F16" s="709"/>
      <c r="G16" s="709"/>
      <c r="I16" s="710"/>
    </row>
    <row r="17" spans="2:9" s="898" customFormat="1" ht="20" customHeight="1">
      <c r="B17" s="38" t="s">
        <v>953</v>
      </c>
      <c r="C17" s="711">
        <v>105</v>
      </c>
      <c r="D17" s="712">
        <v>123</v>
      </c>
      <c r="E17" s="712">
        <v>122</v>
      </c>
      <c r="F17" s="712">
        <v>121</v>
      </c>
      <c r="G17" s="712">
        <v>119</v>
      </c>
      <c r="I17" s="710"/>
    </row>
    <row r="18" spans="2:9" s="898" customFormat="1" ht="20" customHeight="1">
      <c r="B18" s="38" t="s">
        <v>954</v>
      </c>
      <c r="C18" s="711">
        <v>70</v>
      </c>
      <c r="D18" s="712">
        <v>73</v>
      </c>
      <c r="E18" s="712">
        <v>71</v>
      </c>
      <c r="F18" s="712">
        <v>82</v>
      </c>
      <c r="G18" s="712">
        <v>88</v>
      </c>
      <c r="I18" s="710"/>
    </row>
    <row r="19" spans="2:9" s="898" customFormat="1" ht="20" customHeight="1">
      <c r="B19" s="38" t="s">
        <v>955</v>
      </c>
      <c r="C19" s="711">
        <v>82</v>
      </c>
      <c r="D19" s="712">
        <v>94</v>
      </c>
      <c r="E19" s="712">
        <v>102</v>
      </c>
      <c r="F19" s="712">
        <v>95</v>
      </c>
      <c r="G19" s="712">
        <v>84</v>
      </c>
      <c r="I19" s="710"/>
    </row>
    <row r="20" spans="2:9" s="898" customFormat="1" ht="20" customHeight="1">
      <c r="B20" s="38" t="s">
        <v>956</v>
      </c>
      <c r="C20" s="711">
        <v>93</v>
      </c>
      <c r="D20" s="712">
        <v>117</v>
      </c>
      <c r="E20" s="712">
        <v>112</v>
      </c>
      <c r="F20" s="712">
        <v>93</v>
      </c>
      <c r="G20" s="712">
        <v>87</v>
      </c>
      <c r="I20" s="710"/>
    </row>
    <row r="21" spans="2:9" s="898" customFormat="1" ht="20" customHeight="1">
      <c r="B21" s="38" t="s">
        <v>957</v>
      </c>
      <c r="C21" s="711">
        <v>18</v>
      </c>
      <c r="D21" s="712">
        <v>27</v>
      </c>
      <c r="E21" s="712">
        <v>27</v>
      </c>
      <c r="F21" s="712">
        <v>31</v>
      </c>
      <c r="G21" s="712">
        <v>31</v>
      </c>
      <c r="I21" s="710"/>
    </row>
    <row r="22" spans="2:9" s="898" customFormat="1" ht="20" customHeight="1">
      <c r="B22" s="177" t="s">
        <v>958</v>
      </c>
      <c r="C22" s="1475">
        <v>9</v>
      </c>
      <c r="D22" s="1476">
        <v>10</v>
      </c>
      <c r="E22" s="1476">
        <v>9</v>
      </c>
      <c r="F22" s="1476">
        <v>9</v>
      </c>
      <c r="G22" s="1476">
        <v>10</v>
      </c>
      <c r="I22" s="710"/>
    </row>
    <row r="23" spans="2:9" s="898" customFormat="1" ht="20" customHeight="1">
      <c r="B23" s="1470" t="s">
        <v>867</v>
      </c>
      <c r="C23" s="1481">
        <v>377</v>
      </c>
      <c r="D23" s="1482">
        <v>444</v>
      </c>
      <c r="E23" s="1482">
        <v>443</v>
      </c>
      <c r="F23" s="1482">
        <v>431</v>
      </c>
      <c r="G23" s="1482">
        <v>419</v>
      </c>
      <c r="I23" s="710"/>
    </row>
    <row r="24" spans="2:9" s="898" customFormat="1" ht="20" customHeight="1">
      <c r="B24" s="14" t="s">
        <v>474</v>
      </c>
      <c r="C24" s="708"/>
      <c r="D24" s="709"/>
      <c r="E24" s="709"/>
      <c r="F24" s="709"/>
      <c r="G24" s="709"/>
      <c r="I24" s="710"/>
    </row>
    <row r="25" spans="2:9" s="898" customFormat="1" ht="20" customHeight="1">
      <c r="B25" s="38" t="s">
        <v>480</v>
      </c>
      <c r="C25" s="711">
        <v>31.3</v>
      </c>
      <c r="D25" s="712">
        <v>76</v>
      </c>
      <c r="E25" s="712">
        <v>68</v>
      </c>
      <c r="F25" s="712">
        <v>33</v>
      </c>
      <c r="G25" s="712">
        <v>27</v>
      </c>
      <c r="I25" s="710"/>
    </row>
    <row r="26" spans="2:9" s="898" customFormat="1" ht="20" customHeight="1">
      <c r="B26" s="38" t="s">
        <v>959</v>
      </c>
      <c r="C26" s="711">
        <v>32.200000000000003</v>
      </c>
      <c r="D26" s="712">
        <v>40</v>
      </c>
      <c r="E26" s="712">
        <v>40</v>
      </c>
      <c r="F26" s="712">
        <v>41</v>
      </c>
      <c r="G26" s="712">
        <v>42</v>
      </c>
      <c r="I26" s="710"/>
    </row>
    <row r="27" spans="2:9" s="898" customFormat="1" ht="20" customHeight="1">
      <c r="B27" s="177" t="s">
        <v>960</v>
      </c>
      <c r="C27" s="1475">
        <v>31.1</v>
      </c>
      <c r="D27" s="1476">
        <v>33</v>
      </c>
      <c r="E27" s="1476">
        <v>9</v>
      </c>
      <c r="F27" s="1476">
        <v>7</v>
      </c>
      <c r="G27" s="1476">
        <v>7</v>
      </c>
      <c r="I27" s="710"/>
    </row>
    <row r="28" spans="2:9" s="898" customFormat="1" ht="20" customHeight="1">
      <c r="B28" s="1470" t="s">
        <v>961</v>
      </c>
      <c r="C28" s="1481">
        <v>95</v>
      </c>
      <c r="D28" s="1482">
        <v>149</v>
      </c>
      <c r="E28" s="1482">
        <v>117</v>
      </c>
      <c r="F28" s="1482">
        <v>81</v>
      </c>
      <c r="G28" s="1482">
        <v>76</v>
      </c>
      <c r="I28" s="710"/>
    </row>
    <row r="29" spans="2:9" s="898" customFormat="1" ht="20" customHeight="1">
      <c r="B29" s="713" t="s">
        <v>962</v>
      </c>
      <c r="C29" s="714"/>
      <c r="D29" s="715"/>
      <c r="E29" s="715"/>
      <c r="F29" s="715"/>
      <c r="G29" s="715"/>
      <c r="I29" s="710"/>
    </row>
    <row r="30" spans="2:9" s="898" customFormat="1" ht="20" customHeight="1">
      <c r="B30" s="1477" t="s">
        <v>963</v>
      </c>
      <c r="C30" s="1478">
        <v>47</v>
      </c>
      <c r="D30" s="1479">
        <v>34</v>
      </c>
      <c r="E30" s="1479">
        <v>41</v>
      </c>
      <c r="F30" s="1479">
        <v>45</v>
      </c>
      <c r="G30" s="1479">
        <v>55</v>
      </c>
      <c r="I30" s="710"/>
    </row>
    <row r="31" spans="2:9" s="898" customFormat="1" ht="20" customHeight="1">
      <c r="B31" s="1470" t="s">
        <v>964</v>
      </c>
      <c r="C31" s="1481">
        <v>47</v>
      </c>
      <c r="D31" s="1482">
        <v>34</v>
      </c>
      <c r="E31" s="1482">
        <v>41</v>
      </c>
      <c r="F31" s="1482">
        <v>45</v>
      </c>
      <c r="G31" s="1482">
        <v>55</v>
      </c>
      <c r="I31" s="710"/>
    </row>
    <row r="32" spans="2:9" s="898" customFormat="1" ht="20" customHeight="1">
      <c r="B32" s="14" t="s">
        <v>812</v>
      </c>
      <c r="C32" s="716"/>
      <c r="D32" s="709"/>
      <c r="E32" s="709"/>
      <c r="F32" s="709"/>
      <c r="G32" s="709"/>
      <c r="I32" s="710"/>
    </row>
    <row r="33" spans="2:11" s="898" customFormat="1" ht="20" customHeight="1">
      <c r="B33" s="38" t="s">
        <v>965</v>
      </c>
      <c r="C33" s="711">
        <v>115</v>
      </c>
      <c r="D33" s="712">
        <v>173</v>
      </c>
      <c r="E33" s="712">
        <v>175</v>
      </c>
      <c r="F33" s="712">
        <v>149</v>
      </c>
      <c r="G33" s="712">
        <v>125</v>
      </c>
      <c r="I33" s="717"/>
    </row>
    <row r="34" spans="2:11" s="898" customFormat="1" ht="20" customHeight="1">
      <c r="B34" s="38" t="s">
        <v>966</v>
      </c>
      <c r="C34" s="711">
        <v>5</v>
      </c>
      <c r="D34" s="709">
        <v>5</v>
      </c>
      <c r="E34" s="709">
        <v>5</v>
      </c>
      <c r="F34" s="709">
        <v>8</v>
      </c>
      <c r="G34" s="709">
        <v>10</v>
      </c>
      <c r="I34" s="710"/>
    </row>
    <row r="35" spans="2:11" s="898" customFormat="1" ht="20" customHeight="1">
      <c r="B35" s="177" t="s">
        <v>967</v>
      </c>
      <c r="C35" s="1475">
        <v>15</v>
      </c>
      <c r="D35" s="1480">
        <v>19</v>
      </c>
      <c r="E35" s="1480">
        <v>19</v>
      </c>
      <c r="F35" s="1480">
        <v>16</v>
      </c>
      <c r="G35" s="1480">
        <v>15</v>
      </c>
      <c r="I35" s="710"/>
    </row>
    <row r="36" spans="2:11" s="898" customFormat="1" ht="20" customHeight="1">
      <c r="B36" s="1470" t="s">
        <v>968</v>
      </c>
      <c r="C36" s="1481">
        <v>135</v>
      </c>
      <c r="D36" s="1483">
        <v>197</v>
      </c>
      <c r="E36" s="1483">
        <v>199</v>
      </c>
      <c r="F36" s="1483">
        <v>173</v>
      </c>
      <c r="G36" s="1483">
        <v>150</v>
      </c>
      <c r="I36" s="710"/>
    </row>
    <row r="37" spans="2:11" s="898" customFormat="1" ht="20" customHeight="1">
      <c r="B37" s="1484" t="s">
        <v>969</v>
      </c>
      <c r="C37" s="1485">
        <v>1477</v>
      </c>
      <c r="D37" s="1486">
        <v>1845</v>
      </c>
      <c r="E37" s="1486">
        <v>1801</v>
      </c>
      <c r="F37" s="1486">
        <v>1779</v>
      </c>
      <c r="G37" s="1486">
        <v>1793</v>
      </c>
      <c r="I37" s="710"/>
      <c r="K37" s="718"/>
    </row>
    <row r="39" spans="2:11" s="898" customFormat="1" ht="20" customHeight="1">
      <c r="B39" s="1619" t="s">
        <v>970</v>
      </c>
      <c r="C39" s="1619"/>
      <c r="D39" s="1619"/>
      <c r="E39" s="1619"/>
      <c r="F39" s="1619"/>
      <c r="G39" s="1619"/>
    </row>
    <row r="40" spans="2:11" s="898" customFormat="1" ht="20" customHeight="1">
      <c r="B40" s="1670" t="s">
        <v>971</v>
      </c>
      <c r="C40" s="1670"/>
      <c r="D40" s="1670"/>
      <c r="E40" s="1670"/>
      <c r="F40" s="1670"/>
      <c r="G40" s="1670"/>
    </row>
    <row r="41" spans="2:11" s="898" customFormat="1" ht="20" customHeight="1">
      <c r="B41" s="1668" t="s">
        <v>972</v>
      </c>
      <c r="C41" s="1668"/>
      <c r="D41" s="1668"/>
      <c r="E41" s="1668"/>
      <c r="F41" s="1668"/>
      <c r="G41" s="1668"/>
    </row>
    <row r="42" spans="2:11" s="898" customFormat="1" ht="20" customHeight="1">
      <c r="B42" s="1668" t="s">
        <v>973</v>
      </c>
      <c r="C42" s="1668"/>
      <c r="D42" s="1668"/>
      <c r="E42" s="1668"/>
      <c r="F42" s="1668"/>
      <c r="G42" s="1668"/>
    </row>
    <row r="43" spans="2:11" s="898" customFormat="1" ht="20" customHeight="1">
      <c r="B43" s="1668" t="s">
        <v>974</v>
      </c>
      <c r="C43" s="1668"/>
      <c r="D43" s="1668"/>
      <c r="E43" s="1668"/>
      <c r="F43" s="1668"/>
      <c r="G43" s="1668"/>
    </row>
  </sheetData>
  <mergeCells count="7">
    <mergeCell ref="B43:G43"/>
    <mergeCell ref="B2:G2"/>
    <mergeCell ref="B3:G3"/>
    <mergeCell ref="B39:G39"/>
    <mergeCell ref="B40:G40"/>
    <mergeCell ref="B41:G41"/>
    <mergeCell ref="B42:G42"/>
  </mergeCells>
  <hyperlinks>
    <hyperlink ref="A2" location="Summary!A1" display=" " xr:uid="{31BEC6C1-823C-3045-8072-6FA7AC201D94}"/>
  </hyperlinks>
  <pageMargins left="0.75" right="0.75" top="1" bottom="1" header="0.5" footer="0.5"/>
  <pageSetup paperSize="9" scale="50"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CC6EB-35CD-8646-A6B1-2DA0581F22D0}">
  <sheetPr>
    <tabColor rgb="FFFFC800"/>
  </sheetPr>
  <dimension ref="A2:J20"/>
  <sheetViews>
    <sheetView showGridLines="0" zoomScaleNormal="100" zoomScaleSheetLayoutView="100" zoomScalePageLayoutView="130" workbookViewId="0"/>
  </sheetViews>
  <sheetFormatPr baseColWidth="10" defaultColWidth="10.83203125" defaultRowHeight="20" customHeight="1"/>
  <cols>
    <col min="1" max="1" width="5.5" style="901" customWidth="1"/>
    <col min="2" max="2" width="46.1640625" style="901" customWidth="1"/>
    <col min="3" max="7" width="12" style="901" customWidth="1"/>
    <col min="8" max="8" width="5.5" style="898" customWidth="1"/>
    <col min="9" max="16384" width="10.83203125" style="898"/>
  </cols>
  <sheetData>
    <row r="2" spans="1:10" ht="20" customHeight="1">
      <c r="A2" s="21" t="s">
        <v>14</v>
      </c>
      <c r="B2" s="1621" t="s">
        <v>948</v>
      </c>
      <c r="C2" s="1621"/>
      <c r="D2" s="1621"/>
      <c r="E2" s="1621"/>
      <c r="F2" s="1621"/>
      <c r="G2" s="1621"/>
    </row>
    <row r="3" spans="1:10" ht="20" customHeight="1">
      <c r="B3" s="1669"/>
      <c r="C3" s="1669"/>
      <c r="D3" s="1669"/>
      <c r="E3" s="1669"/>
      <c r="F3" s="1669"/>
      <c r="G3" s="1669"/>
    </row>
    <row r="4" spans="1:10" ht="20" customHeight="1">
      <c r="B4" s="580" t="s">
        <v>975</v>
      </c>
    </row>
    <row r="5" spans="1:10" ht="20" customHeight="1">
      <c r="B5" s="1490" t="s">
        <v>883</v>
      </c>
      <c r="C5" s="1474">
        <v>2020</v>
      </c>
      <c r="D5" s="1473">
        <v>2019</v>
      </c>
      <c r="E5" s="1473">
        <v>2018</v>
      </c>
      <c r="F5" s="1473">
        <v>2017</v>
      </c>
      <c r="G5" s="1473">
        <v>2016</v>
      </c>
    </row>
    <row r="6" spans="1:10" ht="20" customHeight="1">
      <c r="B6" s="38" t="s">
        <v>976</v>
      </c>
      <c r="C6" s="583">
        <v>55</v>
      </c>
      <c r="D6" s="471">
        <v>59</v>
      </c>
      <c r="E6" s="471">
        <v>58</v>
      </c>
      <c r="F6" s="471">
        <v>57</v>
      </c>
      <c r="G6" s="471">
        <v>53</v>
      </c>
      <c r="I6" s="710"/>
    </row>
    <row r="7" spans="1:10" ht="20" customHeight="1">
      <c r="B7" s="38" t="s">
        <v>904</v>
      </c>
      <c r="C7" s="583">
        <v>328</v>
      </c>
      <c r="D7" s="471">
        <v>361</v>
      </c>
      <c r="E7" s="471">
        <v>342</v>
      </c>
      <c r="F7" s="471">
        <v>340</v>
      </c>
      <c r="G7" s="471">
        <v>339</v>
      </c>
      <c r="I7" s="710"/>
    </row>
    <row r="8" spans="1:10" ht="20" customHeight="1">
      <c r="B8" s="38" t="s">
        <v>977</v>
      </c>
      <c r="C8" s="583">
        <v>133</v>
      </c>
      <c r="D8" s="471">
        <v>292</v>
      </c>
      <c r="E8" s="471">
        <v>268</v>
      </c>
      <c r="F8" s="471">
        <v>243</v>
      </c>
      <c r="G8" s="471">
        <v>273</v>
      </c>
      <c r="I8" s="710"/>
    </row>
    <row r="9" spans="1:10" ht="20" customHeight="1">
      <c r="B9" s="38" t="s">
        <v>906</v>
      </c>
      <c r="C9" s="583">
        <v>780</v>
      </c>
      <c r="D9" s="471">
        <v>879</v>
      </c>
      <c r="E9" s="471">
        <v>873</v>
      </c>
      <c r="F9" s="471">
        <v>985</v>
      </c>
      <c r="G9" s="471">
        <v>977</v>
      </c>
      <c r="I9" s="710"/>
    </row>
    <row r="10" spans="1:10" ht="20" customHeight="1">
      <c r="B10" s="38" t="s">
        <v>907</v>
      </c>
      <c r="C10" s="583">
        <v>64</v>
      </c>
      <c r="D10" s="471">
        <v>127</v>
      </c>
      <c r="E10" s="471">
        <v>137</v>
      </c>
      <c r="F10" s="471">
        <v>32</v>
      </c>
      <c r="G10" s="471">
        <v>37</v>
      </c>
      <c r="I10" s="710"/>
    </row>
    <row r="11" spans="1:10" ht="20" customHeight="1">
      <c r="B11" s="38" t="s">
        <v>908</v>
      </c>
      <c r="C11" s="583">
        <v>34</v>
      </c>
      <c r="D11" s="471">
        <v>37</v>
      </c>
      <c r="E11" s="471">
        <v>37</v>
      </c>
      <c r="F11" s="471">
        <v>39</v>
      </c>
      <c r="G11" s="471">
        <v>38</v>
      </c>
      <c r="I11" s="710"/>
    </row>
    <row r="12" spans="1:10" ht="20" customHeight="1">
      <c r="B12" s="38" t="s">
        <v>978</v>
      </c>
      <c r="C12" s="583">
        <v>15</v>
      </c>
      <c r="D12" s="471">
        <v>15</v>
      </c>
      <c r="E12" s="471">
        <v>14</v>
      </c>
      <c r="F12" s="471">
        <v>14</v>
      </c>
      <c r="G12" s="471">
        <v>13</v>
      </c>
      <c r="I12" s="710"/>
      <c r="J12" s="165"/>
    </row>
    <row r="13" spans="1:10" ht="20" customHeight="1">
      <c r="B13" s="38" t="s">
        <v>577</v>
      </c>
      <c r="C13" s="583">
        <v>35</v>
      </c>
      <c r="D13" s="471">
        <v>43</v>
      </c>
      <c r="E13" s="471">
        <v>48</v>
      </c>
      <c r="F13" s="471">
        <v>44</v>
      </c>
      <c r="G13" s="471">
        <v>45</v>
      </c>
      <c r="I13" s="710"/>
    </row>
    <row r="14" spans="1:10" ht="20" customHeight="1">
      <c r="B14" s="655" t="s">
        <v>909</v>
      </c>
      <c r="C14" s="925">
        <v>33</v>
      </c>
      <c r="D14" s="1487">
        <v>33</v>
      </c>
      <c r="E14" s="1487">
        <v>24</v>
      </c>
      <c r="F14" s="1487">
        <v>25</v>
      </c>
      <c r="G14" s="1487">
        <v>18</v>
      </c>
      <c r="I14" s="710"/>
      <c r="J14" s="165"/>
    </row>
    <row r="15" spans="1:10" ht="20" customHeight="1">
      <c r="B15" s="1488" t="s">
        <v>31</v>
      </c>
      <c r="C15" s="1489">
        <v>1477</v>
      </c>
      <c r="D15" s="1489" t="s">
        <v>1069</v>
      </c>
      <c r="E15" s="1489">
        <v>1801</v>
      </c>
      <c r="F15" s="1489">
        <v>1779</v>
      </c>
      <c r="G15" s="1489">
        <v>1793</v>
      </c>
      <c r="I15" s="710"/>
    </row>
    <row r="16" spans="1:10" ht="20" customHeight="1">
      <c r="H16" s="719"/>
    </row>
    <row r="17" spans="2:8" s="898" customFormat="1" ht="20" customHeight="1">
      <c r="B17" s="1670" t="s">
        <v>979</v>
      </c>
      <c r="C17" s="1670"/>
      <c r="D17" s="1670"/>
      <c r="E17" s="1670"/>
      <c r="F17" s="1670"/>
      <c r="G17" s="1670"/>
      <c r="H17" s="720"/>
    </row>
    <row r="18" spans="2:8" s="898" customFormat="1" ht="20" customHeight="1">
      <c r="B18" s="721"/>
      <c r="C18" s="906"/>
      <c r="D18" s="901"/>
      <c r="E18" s="906"/>
      <c r="F18" s="906"/>
      <c r="G18" s="906"/>
      <c r="H18" s="720"/>
    </row>
    <row r="19" spans="2:8" s="898" customFormat="1" ht="20" customHeight="1">
      <c r="B19" s="721"/>
      <c r="C19" s="901"/>
      <c r="D19" s="901"/>
      <c r="E19" s="901"/>
      <c r="F19" s="901"/>
      <c r="G19" s="901"/>
    </row>
    <row r="20" spans="2:8" s="898" customFormat="1" ht="20" customHeight="1">
      <c r="B20" s="1668"/>
      <c r="C20" s="1668"/>
      <c r="D20" s="1668"/>
      <c r="E20" s="1668"/>
      <c r="F20" s="1668"/>
      <c r="G20" s="1668"/>
    </row>
  </sheetData>
  <mergeCells count="4">
    <mergeCell ref="B2:G2"/>
    <mergeCell ref="B3:G3"/>
    <mergeCell ref="B17:G17"/>
    <mergeCell ref="B20:G20"/>
  </mergeCells>
  <hyperlinks>
    <hyperlink ref="A2" location="Summary!A1" display=" " xr:uid="{E0399C11-90C5-9D46-854E-3D4EDE3ECAD1}"/>
  </hyperlinks>
  <pageMargins left="0.75" right="0.75" top="1" bottom="1" header="0.5" footer="0.5"/>
  <pageSetup paperSize="9" scale="58"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CA65E-4D01-6949-A169-C7744CA212A4}">
  <sheetPr>
    <tabColor rgb="FFFFC800"/>
    <pageSetUpPr fitToPage="1"/>
  </sheetPr>
  <dimension ref="A2:N42"/>
  <sheetViews>
    <sheetView showGridLines="0" zoomScaleNormal="100" zoomScaleSheetLayoutView="100" workbookViewId="0">
      <pane ySplit="4" topLeftCell="A6" activePane="bottomLeft" state="frozen"/>
      <selection activeCell="B47" sqref="B47"/>
      <selection pane="bottomLeft"/>
    </sheetView>
  </sheetViews>
  <sheetFormatPr baseColWidth="10" defaultColWidth="10.83203125" defaultRowHeight="20" customHeight="1"/>
  <cols>
    <col min="1" max="1" width="5.5" style="898" customWidth="1"/>
    <col min="2" max="2" width="46.1640625" style="901" customWidth="1"/>
    <col min="3" max="7" width="12" style="901" customWidth="1"/>
    <col min="8" max="8" width="5.5" style="898" customWidth="1"/>
    <col min="9" max="9" width="10.83203125" style="898"/>
    <col min="10" max="10" width="16.1640625" style="898" customWidth="1"/>
    <col min="11" max="11" width="7.6640625" style="898" bestFit="1" customWidth="1"/>
    <col min="12" max="16384" width="10.83203125" style="898"/>
  </cols>
  <sheetData>
    <row r="2" spans="1:14" ht="20" customHeight="1">
      <c r="A2" s="21" t="s">
        <v>14</v>
      </c>
      <c r="B2" s="37" t="s">
        <v>980</v>
      </c>
      <c r="C2" s="37"/>
      <c r="D2" s="37"/>
      <c r="E2" s="37"/>
      <c r="F2" s="37"/>
      <c r="G2" s="37"/>
      <c r="H2" s="37"/>
      <c r="I2" s="37"/>
      <c r="J2" s="37"/>
      <c r="K2" s="37"/>
      <c r="L2" s="37"/>
      <c r="M2" s="37"/>
      <c r="N2" s="37"/>
    </row>
    <row r="4" spans="1:14" ht="20" customHeight="1">
      <c r="B4" s="1491" t="s">
        <v>40</v>
      </c>
      <c r="C4" s="1474">
        <v>2020</v>
      </c>
      <c r="D4" s="1492">
        <v>2019</v>
      </c>
      <c r="E4" s="1492">
        <v>2018</v>
      </c>
      <c r="F4" s="1492">
        <v>2017</v>
      </c>
      <c r="G4" s="1492">
        <v>2016</v>
      </c>
    </row>
    <row r="5" spans="1:14" ht="20" customHeight="1">
      <c r="B5" s="14" t="s">
        <v>395</v>
      </c>
      <c r="C5" s="722"/>
      <c r="D5" s="353"/>
      <c r="E5" s="471"/>
      <c r="F5" s="471"/>
      <c r="G5" s="471"/>
      <c r="H5" s="248"/>
    </row>
    <row r="6" spans="1:14" ht="20" customHeight="1">
      <c r="B6" s="38" t="s">
        <v>35</v>
      </c>
      <c r="C6" s="583">
        <v>3418</v>
      </c>
      <c r="D6" s="449">
        <v>3480</v>
      </c>
      <c r="E6" s="450">
        <v>3490</v>
      </c>
      <c r="F6" s="450">
        <v>3548</v>
      </c>
      <c r="G6" s="450">
        <v>3593</v>
      </c>
      <c r="H6" s="248"/>
      <c r="I6" s="34"/>
    </row>
    <row r="7" spans="1:14" ht="20" customHeight="1">
      <c r="B7" s="38" t="s">
        <v>949</v>
      </c>
      <c r="C7" s="583">
        <v>978</v>
      </c>
      <c r="D7" s="449">
        <v>925</v>
      </c>
      <c r="E7" s="450">
        <v>916</v>
      </c>
      <c r="F7" s="450">
        <v>910</v>
      </c>
      <c r="G7" s="450">
        <v>925</v>
      </c>
      <c r="H7" s="248"/>
      <c r="I7" s="34"/>
      <c r="J7" s="723"/>
    </row>
    <row r="8" spans="1:14" ht="20" customHeight="1">
      <c r="B8" s="38" t="s">
        <v>415</v>
      </c>
      <c r="C8" s="583">
        <v>1198</v>
      </c>
      <c r="D8" s="449">
        <v>1189</v>
      </c>
      <c r="E8" s="450">
        <v>1187</v>
      </c>
      <c r="F8" s="450">
        <v>1194</v>
      </c>
      <c r="G8" s="450">
        <v>1188</v>
      </c>
      <c r="H8" s="248"/>
      <c r="I8" s="34"/>
      <c r="M8" s="898" t="s">
        <v>14</v>
      </c>
    </row>
    <row r="9" spans="1:14" ht="20" customHeight="1">
      <c r="B9" s="38" t="s">
        <v>414</v>
      </c>
      <c r="C9" s="583">
        <v>12</v>
      </c>
      <c r="D9" s="724" t="s">
        <v>10</v>
      </c>
      <c r="E9" s="724" t="s">
        <v>10</v>
      </c>
      <c r="F9" s="724" t="s">
        <v>10</v>
      </c>
      <c r="G9" s="724" t="s">
        <v>10</v>
      </c>
      <c r="H9" s="248"/>
      <c r="I9" s="34"/>
    </row>
    <row r="10" spans="1:14" ht="20" customHeight="1">
      <c r="B10" s="38" t="s">
        <v>456</v>
      </c>
      <c r="C10" s="583">
        <v>0</v>
      </c>
      <c r="D10" s="449">
        <v>0</v>
      </c>
      <c r="E10" s="450">
        <v>0</v>
      </c>
      <c r="F10" s="450">
        <v>2519</v>
      </c>
      <c r="G10" s="450">
        <v>2585</v>
      </c>
      <c r="H10" s="248"/>
      <c r="I10" s="34"/>
    </row>
    <row r="11" spans="1:14" ht="20" customHeight="1">
      <c r="B11" s="38" t="s">
        <v>981</v>
      </c>
      <c r="C11" s="583">
        <v>43</v>
      </c>
      <c r="D11" s="449">
        <v>38</v>
      </c>
      <c r="E11" s="450">
        <v>32</v>
      </c>
      <c r="F11" s="450">
        <v>23</v>
      </c>
      <c r="G11" s="450">
        <v>18</v>
      </c>
      <c r="H11" s="248"/>
      <c r="I11" s="34"/>
    </row>
    <row r="12" spans="1:14" ht="20" customHeight="1">
      <c r="B12" s="705" t="s">
        <v>982</v>
      </c>
      <c r="C12" s="725">
        <v>1244</v>
      </c>
      <c r="D12" s="726">
        <v>986</v>
      </c>
      <c r="E12" s="707">
        <v>848</v>
      </c>
      <c r="F12" s="707">
        <v>819</v>
      </c>
      <c r="G12" s="707">
        <v>801</v>
      </c>
      <c r="H12" s="248"/>
      <c r="I12" s="34"/>
    </row>
    <row r="13" spans="1:14" ht="20" customHeight="1">
      <c r="B13" s="702" t="s">
        <v>952</v>
      </c>
      <c r="C13" s="703">
        <v>6893</v>
      </c>
      <c r="D13" s="704">
        <v>6618</v>
      </c>
      <c r="E13" s="704">
        <v>6473</v>
      </c>
      <c r="F13" s="704">
        <v>9013</v>
      </c>
      <c r="G13" s="704">
        <v>9110</v>
      </c>
      <c r="H13" s="248"/>
      <c r="I13" s="34"/>
    </row>
    <row r="14" spans="1:14" ht="20" customHeight="1">
      <c r="B14" s="14" t="s">
        <v>38</v>
      </c>
      <c r="C14" s="722"/>
      <c r="D14" s="353"/>
      <c r="E14" s="471"/>
      <c r="F14" s="471"/>
      <c r="G14" s="471"/>
      <c r="H14" s="248"/>
      <c r="I14" s="34"/>
    </row>
    <row r="15" spans="1:14" ht="20" customHeight="1">
      <c r="B15" s="38" t="s">
        <v>953</v>
      </c>
      <c r="C15" s="583">
        <v>750</v>
      </c>
      <c r="D15" s="449">
        <v>728</v>
      </c>
      <c r="E15" s="450">
        <v>709</v>
      </c>
      <c r="F15" s="450">
        <v>703</v>
      </c>
      <c r="G15" s="450">
        <v>687</v>
      </c>
      <c r="H15" s="248"/>
      <c r="I15" s="34"/>
    </row>
    <row r="16" spans="1:14" ht="20" customHeight="1">
      <c r="B16" s="38" t="s">
        <v>954</v>
      </c>
      <c r="C16" s="583">
        <v>1749</v>
      </c>
      <c r="D16" s="374">
        <v>1716</v>
      </c>
      <c r="E16" s="450">
        <v>1697</v>
      </c>
      <c r="F16" s="450">
        <v>1649</v>
      </c>
      <c r="G16" s="450">
        <v>1572</v>
      </c>
      <c r="H16" s="248"/>
      <c r="I16" s="34"/>
    </row>
    <row r="17" spans="2:11" ht="20" customHeight="1">
      <c r="B17" s="38" t="s">
        <v>983</v>
      </c>
      <c r="C17" s="583">
        <v>1058</v>
      </c>
      <c r="D17" s="374">
        <v>1032</v>
      </c>
      <c r="E17" s="450">
        <v>1005</v>
      </c>
      <c r="F17" s="450">
        <v>1005</v>
      </c>
      <c r="G17" s="450">
        <v>901</v>
      </c>
      <c r="H17" s="248"/>
      <c r="I17" s="34"/>
      <c r="J17" s="165"/>
    </row>
    <row r="18" spans="2:11" ht="20" customHeight="1">
      <c r="B18" s="38" t="s">
        <v>984</v>
      </c>
      <c r="C18" s="583">
        <v>676</v>
      </c>
      <c r="D18" s="374">
        <v>619</v>
      </c>
      <c r="E18" s="450">
        <v>603</v>
      </c>
      <c r="F18" s="450">
        <v>590</v>
      </c>
      <c r="G18" s="450">
        <v>585</v>
      </c>
      <c r="H18" s="248"/>
      <c r="I18" s="34"/>
      <c r="J18" s="165"/>
    </row>
    <row r="19" spans="2:11" ht="20" customHeight="1">
      <c r="B19" s="705" t="s">
        <v>957</v>
      </c>
      <c r="C19" s="706">
        <v>450</v>
      </c>
      <c r="D19" s="727">
        <v>448</v>
      </c>
      <c r="E19" s="707">
        <v>435</v>
      </c>
      <c r="F19" s="707">
        <v>430</v>
      </c>
      <c r="G19" s="707">
        <v>422</v>
      </c>
      <c r="H19" s="248"/>
      <c r="I19" s="34"/>
    </row>
    <row r="20" spans="2:11" ht="20" customHeight="1">
      <c r="B20" s="702" t="s">
        <v>867</v>
      </c>
      <c r="C20" s="703">
        <v>4683</v>
      </c>
      <c r="D20" s="728" t="s">
        <v>985</v>
      </c>
      <c r="E20" s="704">
        <v>4449</v>
      </c>
      <c r="F20" s="704">
        <v>4377</v>
      </c>
      <c r="G20" s="704">
        <v>4167</v>
      </c>
      <c r="H20" s="248"/>
      <c r="I20" s="34"/>
    </row>
    <row r="21" spans="2:11" ht="20" customHeight="1">
      <c r="B21" s="14" t="s">
        <v>474</v>
      </c>
      <c r="C21" s="729"/>
      <c r="D21" s="256"/>
      <c r="E21" s="471"/>
      <c r="F21" s="471"/>
      <c r="G21" s="471"/>
      <c r="H21" s="248"/>
      <c r="I21" s="34"/>
    </row>
    <row r="22" spans="2:11" ht="20" customHeight="1">
      <c r="B22" s="730" t="s">
        <v>986</v>
      </c>
      <c r="C22" s="731">
        <v>230</v>
      </c>
      <c r="D22" s="724">
        <v>205</v>
      </c>
      <c r="E22" s="724">
        <v>91</v>
      </c>
      <c r="F22" s="724" t="s">
        <v>10</v>
      </c>
      <c r="G22" s="724" t="s">
        <v>10</v>
      </c>
      <c r="H22" s="248"/>
      <c r="I22" s="34"/>
    </row>
    <row r="23" spans="2:11" ht="20" customHeight="1">
      <c r="B23" s="38" t="s">
        <v>477</v>
      </c>
      <c r="C23" s="729">
        <v>247</v>
      </c>
      <c r="D23" s="256">
        <v>287</v>
      </c>
      <c r="E23" s="449" t="s">
        <v>10</v>
      </c>
      <c r="F23" s="449" t="s">
        <v>10</v>
      </c>
      <c r="G23" s="449" t="s">
        <v>10</v>
      </c>
      <c r="H23" s="248"/>
      <c r="I23" s="34"/>
      <c r="J23" s="165"/>
      <c r="K23" s="165"/>
    </row>
    <row r="24" spans="2:11" ht="20" customHeight="1">
      <c r="B24" s="1477" t="s">
        <v>987</v>
      </c>
      <c r="C24" s="1493">
        <v>487</v>
      </c>
      <c r="D24" s="1494">
        <v>476</v>
      </c>
      <c r="E24" s="248">
        <v>470</v>
      </c>
      <c r="F24" s="248">
        <v>555</v>
      </c>
      <c r="G24" s="248">
        <v>585</v>
      </c>
      <c r="H24" s="248"/>
      <c r="I24" s="34"/>
    </row>
    <row r="25" spans="2:11" ht="20" customHeight="1">
      <c r="B25" s="1470" t="s">
        <v>988</v>
      </c>
      <c r="C25" s="1497">
        <f>1514-550</f>
        <v>964</v>
      </c>
      <c r="D25" s="1498">
        <v>968</v>
      </c>
      <c r="E25" s="1498">
        <v>561</v>
      </c>
      <c r="F25" s="1472">
        <v>555</v>
      </c>
      <c r="G25" s="1472">
        <v>585</v>
      </c>
      <c r="H25" s="248"/>
      <c r="I25" s="34"/>
    </row>
    <row r="26" spans="2:11" ht="20" customHeight="1">
      <c r="B26" s="14" t="s">
        <v>386</v>
      </c>
      <c r="C26" s="722"/>
      <c r="D26" s="351"/>
      <c r="E26" s="732"/>
      <c r="F26" s="471"/>
      <c r="G26" s="471"/>
      <c r="H26" s="248"/>
      <c r="I26" s="34"/>
    </row>
    <row r="27" spans="2:11" ht="20" customHeight="1">
      <c r="B27" s="177" t="s">
        <v>989</v>
      </c>
      <c r="C27" s="1495">
        <f>506+511</f>
        <v>1017</v>
      </c>
      <c r="D27" s="578">
        <v>889</v>
      </c>
      <c r="E27" s="1496">
        <v>877</v>
      </c>
      <c r="F27" s="1496">
        <v>821</v>
      </c>
      <c r="G27" s="1496">
        <v>809</v>
      </c>
      <c r="H27" s="248"/>
      <c r="I27" s="34"/>
      <c r="J27" s="165"/>
    </row>
    <row r="28" spans="2:11" ht="20" customHeight="1">
      <c r="B28" s="1470" t="s">
        <v>964</v>
      </c>
      <c r="C28" s="1499">
        <v>1017</v>
      </c>
      <c r="D28" s="1470">
        <v>889</v>
      </c>
      <c r="E28" s="1470">
        <v>877</v>
      </c>
      <c r="F28" s="1470">
        <v>821</v>
      </c>
      <c r="G28" s="1470">
        <v>809</v>
      </c>
      <c r="H28" s="248"/>
      <c r="I28" s="34"/>
    </row>
    <row r="29" spans="2:11" ht="20" customHeight="1">
      <c r="B29" s="14" t="s">
        <v>812</v>
      </c>
      <c r="C29" s="722"/>
      <c r="D29" s="353"/>
      <c r="E29" s="733"/>
      <c r="F29" s="733"/>
      <c r="G29" s="733"/>
      <c r="H29" s="248"/>
      <c r="I29" s="34"/>
    </row>
    <row r="30" spans="2:11" ht="20" customHeight="1">
      <c r="B30" s="38" t="s">
        <v>990</v>
      </c>
      <c r="C30" s="583">
        <v>1766</v>
      </c>
      <c r="D30" s="449">
        <v>1770</v>
      </c>
      <c r="E30" s="450">
        <v>1684</v>
      </c>
      <c r="F30" s="450">
        <v>1598</v>
      </c>
      <c r="G30" s="450">
        <v>1530</v>
      </c>
      <c r="H30" s="248"/>
      <c r="I30" s="34"/>
    </row>
    <row r="31" spans="2:11" ht="20" customHeight="1">
      <c r="B31" s="38" t="s">
        <v>966</v>
      </c>
      <c r="C31" s="583">
        <v>105</v>
      </c>
      <c r="D31" s="449">
        <v>104</v>
      </c>
      <c r="E31" s="450">
        <v>101</v>
      </c>
      <c r="F31" s="450">
        <v>101</v>
      </c>
      <c r="G31" s="450">
        <v>100</v>
      </c>
      <c r="H31" s="248"/>
      <c r="I31" s="34"/>
    </row>
    <row r="32" spans="2:11" ht="20" customHeight="1">
      <c r="B32" s="177" t="s">
        <v>967</v>
      </c>
      <c r="C32" s="925">
        <v>166</v>
      </c>
      <c r="D32" s="248">
        <v>168</v>
      </c>
      <c r="E32" s="216">
        <v>166</v>
      </c>
      <c r="F32" s="216">
        <v>165</v>
      </c>
      <c r="G32" s="216">
        <v>160</v>
      </c>
      <c r="H32" s="248"/>
      <c r="I32" s="34"/>
    </row>
    <row r="33" spans="2:9" ht="20" customHeight="1">
      <c r="B33" s="1470" t="s">
        <v>968</v>
      </c>
      <c r="C33" s="1471">
        <v>2037</v>
      </c>
      <c r="D33" s="1472">
        <v>2042</v>
      </c>
      <c r="E33" s="1472">
        <v>1951</v>
      </c>
      <c r="F33" s="1472">
        <v>1864</v>
      </c>
      <c r="G33" s="1472">
        <v>1790</v>
      </c>
      <c r="H33" s="248"/>
      <c r="I33" s="34"/>
    </row>
    <row r="34" spans="2:9" ht="20" customHeight="1">
      <c r="B34" s="1484" t="s">
        <v>969</v>
      </c>
      <c r="C34" s="1500">
        <f>16144-550</f>
        <v>15594</v>
      </c>
      <c r="D34" s="1501">
        <v>15060</v>
      </c>
      <c r="E34" s="1501">
        <f>14311</f>
        <v>14311</v>
      </c>
      <c r="F34" s="1502">
        <v>16630</v>
      </c>
      <c r="G34" s="1502">
        <v>16461</v>
      </c>
      <c r="H34" s="248"/>
      <c r="I34" s="34"/>
    </row>
    <row r="35" spans="2:9" ht="20" customHeight="1">
      <c r="C35" s="586"/>
      <c r="D35" s="586"/>
      <c r="E35" s="586"/>
      <c r="F35" s="586"/>
      <c r="G35" s="586"/>
      <c r="H35" s="248"/>
    </row>
    <row r="36" spans="2:9" ht="20.25" customHeight="1">
      <c r="B36" s="1668" t="s">
        <v>991</v>
      </c>
      <c r="C36" s="1668"/>
      <c r="D36" s="1668"/>
      <c r="E36" s="1668"/>
      <c r="F36" s="1668"/>
      <c r="G36" s="1668"/>
      <c r="H36" s="248"/>
    </row>
    <row r="37" spans="2:9" ht="20.25" customHeight="1">
      <c r="B37" s="1670" t="s">
        <v>971</v>
      </c>
      <c r="C37" s="1670"/>
      <c r="D37" s="1670"/>
      <c r="E37" s="1670"/>
      <c r="F37" s="1670"/>
      <c r="G37" s="1670"/>
      <c r="H37" s="248"/>
    </row>
    <row r="38" spans="2:9" ht="23.25" customHeight="1">
      <c r="B38" s="1670" t="s">
        <v>1167</v>
      </c>
      <c r="C38" s="1670"/>
      <c r="D38" s="1670"/>
      <c r="E38" s="1670"/>
      <c r="F38" s="1670"/>
      <c r="G38" s="1670"/>
      <c r="H38" s="248"/>
    </row>
    <row r="39" spans="2:9" ht="20.25" customHeight="1">
      <c r="B39" s="1668" t="s">
        <v>992</v>
      </c>
      <c r="C39" s="1668"/>
      <c r="D39" s="1668"/>
      <c r="E39" s="1668"/>
      <c r="F39" s="1668"/>
      <c r="G39" s="1668"/>
      <c r="H39" s="899"/>
    </row>
    <row r="40" spans="2:9" ht="20.25" customHeight="1">
      <c r="B40" s="1668" t="s">
        <v>993</v>
      </c>
      <c r="C40" s="1668"/>
      <c r="D40" s="1668"/>
      <c r="E40" s="1668"/>
      <c r="F40" s="1668"/>
      <c r="G40" s="1668"/>
      <c r="H40" s="899"/>
    </row>
    <row r="41" spans="2:9" ht="20.25" customHeight="1">
      <c r="B41" s="1668" t="s">
        <v>994</v>
      </c>
      <c r="C41" s="1668"/>
      <c r="D41" s="1668"/>
      <c r="E41" s="1668"/>
      <c r="F41" s="1668"/>
      <c r="G41" s="1668"/>
      <c r="H41" s="899"/>
    </row>
    <row r="42" spans="2:9" ht="20" customHeight="1">
      <c r="B42" s="721"/>
    </row>
  </sheetData>
  <mergeCells count="6">
    <mergeCell ref="B41:G41"/>
    <mergeCell ref="B36:G36"/>
    <mergeCell ref="B37:G37"/>
    <mergeCell ref="B38:G38"/>
    <mergeCell ref="B39:G39"/>
    <mergeCell ref="B40:G40"/>
  </mergeCells>
  <hyperlinks>
    <hyperlink ref="A2" location="Summary!A1" display=" " xr:uid="{98AD958B-ADD5-7343-91EE-732931C53F46}"/>
  </hyperlinks>
  <pageMargins left="0.74803149606299213" right="0.74803149606299213" top="0.98425196850393704" bottom="0.98425196850393704" header="0.51181102362204722" footer="0.51181102362204722"/>
  <pageSetup paperSize="9" scale="60" orientation="landscape" r:id="rId1"/>
  <headerFooter>
    <oddFooter>&amp;L&amp;1#&amp;"Calibri"&amp;10&amp;K000000TOTAL Classification: Restricted Distribution TOTAL - All rights reserved</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49798-B38F-C946-92A4-8974396418B0}">
  <sheetPr>
    <tabColor rgb="FFFFC800"/>
    <pageSetUpPr fitToPage="1"/>
  </sheetPr>
  <dimension ref="A2:J12"/>
  <sheetViews>
    <sheetView showGridLines="0" zoomScaleNormal="100" zoomScaleSheetLayoutView="100" workbookViewId="0">
      <pane ySplit="4" topLeftCell="A5" activePane="bottomLeft" state="frozen"/>
      <selection activeCell="B47" sqref="B47"/>
      <selection pane="bottomLeft"/>
    </sheetView>
  </sheetViews>
  <sheetFormatPr baseColWidth="10" defaultColWidth="10.83203125" defaultRowHeight="20" customHeight="1"/>
  <cols>
    <col min="1" max="1" width="5.5" style="898" customWidth="1"/>
    <col min="2" max="2" width="46.1640625" style="901" customWidth="1"/>
    <col min="3" max="3" width="12" style="901" customWidth="1"/>
    <col min="4" max="4" width="5.5" style="898" customWidth="1"/>
    <col min="5" max="5" width="10.83203125" style="898"/>
    <col min="6" max="6" width="16.1640625" style="898" customWidth="1"/>
    <col min="7" max="7" width="7.6640625" style="898" bestFit="1" customWidth="1"/>
    <col min="8" max="16384" width="10.83203125" style="898"/>
  </cols>
  <sheetData>
    <row r="2" spans="1:10" ht="20" customHeight="1">
      <c r="A2" s="21" t="s">
        <v>14</v>
      </c>
      <c r="B2" s="37" t="s">
        <v>1014</v>
      </c>
      <c r="C2" s="37"/>
      <c r="D2" s="37"/>
      <c r="E2" s="37"/>
      <c r="F2" s="37"/>
      <c r="G2" s="37"/>
      <c r="H2" s="37"/>
      <c r="I2" s="37"/>
      <c r="J2" s="37"/>
    </row>
    <row r="4" spans="1:10" ht="20" customHeight="1">
      <c r="B4" s="1491" t="s">
        <v>40</v>
      </c>
      <c r="C4" s="1474">
        <v>2020</v>
      </c>
    </row>
    <row r="5" spans="1:10" ht="20" customHeight="1">
      <c r="B5" s="38" t="s">
        <v>35</v>
      </c>
      <c r="C5" s="583">
        <v>10560</v>
      </c>
      <c r="D5" s="248"/>
      <c r="E5" s="34"/>
    </row>
    <row r="6" spans="1:10" ht="20" customHeight="1">
      <c r="B6" s="38" t="s">
        <v>949</v>
      </c>
      <c r="C6" s="583">
        <v>2493</v>
      </c>
      <c r="D6" s="248"/>
      <c r="E6" s="34"/>
      <c r="F6" s="723"/>
    </row>
    <row r="7" spans="1:10" ht="20" customHeight="1">
      <c r="B7" s="38" t="s">
        <v>415</v>
      </c>
      <c r="C7" s="583">
        <v>6706</v>
      </c>
      <c r="D7" s="248"/>
      <c r="E7" s="34"/>
      <c r="I7" s="898" t="s">
        <v>14</v>
      </c>
    </row>
    <row r="8" spans="1:10" ht="20" customHeight="1">
      <c r="B8" s="38" t="s">
        <v>414</v>
      </c>
      <c r="C8" s="583">
        <v>1642</v>
      </c>
      <c r="D8" s="248"/>
      <c r="E8" s="34"/>
    </row>
    <row r="9" spans="1:10" ht="20" customHeight="1">
      <c r="B9" s="177" t="s">
        <v>36</v>
      </c>
      <c r="C9" s="925">
        <v>253</v>
      </c>
      <c r="D9" s="248"/>
      <c r="E9" s="34"/>
    </row>
    <row r="10" spans="1:10" ht="20" customHeight="1">
      <c r="B10" s="1484" t="s">
        <v>952</v>
      </c>
      <c r="C10" s="1500">
        <v>21654</v>
      </c>
      <c r="D10" s="248"/>
      <c r="E10" s="34"/>
    </row>
    <row r="11" spans="1:10" ht="20" customHeight="1">
      <c r="C11" s="586"/>
      <c r="D11" s="248"/>
    </row>
    <row r="12" spans="1:10" ht="20" customHeight="1">
      <c r="B12" s="721"/>
    </row>
  </sheetData>
  <hyperlinks>
    <hyperlink ref="A2" location="Summary!A1" display=" " xr:uid="{4BE92CC0-8453-A148-86F1-3F33D0D814C5}"/>
  </hyperlinks>
  <pageMargins left="0.74803149606299213" right="0.74803149606299213" top="0.98425196850393704"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BFE13-3F32-48C2-8A05-1B2BDF9FD10A}">
  <sheetPr>
    <tabColor rgb="FF285AFF"/>
    <pageSetUpPr fitToPage="1"/>
  </sheetPr>
  <dimension ref="A2:L31"/>
  <sheetViews>
    <sheetView showGridLines="0" zoomScale="150" zoomScaleNormal="150" zoomScaleSheetLayoutView="100" zoomScalePageLayoutView="150" workbookViewId="0">
      <pane ySplit="4" topLeftCell="A5" activePane="bottomLeft" state="frozen"/>
      <selection activeCell="B47" sqref="B47"/>
      <selection pane="bottomLeft"/>
    </sheetView>
  </sheetViews>
  <sheetFormatPr baseColWidth="10" defaultColWidth="11" defaultRowHeight="20" customHeight="1"/>
  <cols>
    <col min="1" max="1" width="5.5" style="366" customWidth="1"/>
    <col min="2" max="2" width="46.1640625" style="366" customWidth="1"/>
    <col min="3" max="7" width="12" style="366" customWidth="1"/>
    <col min="8" max="8" width="5.5" style="366" customWidth="1"/>
    <col min="9" max="10" width="10.5" style="366" customWidth="1"/>
    <col min="11" max="11" width="10.33203125" style="366" customWidth="1"/>
    <col min="12" max="12" width="10.5" style="366" hidden="1" customWidth="1"/>
    <col min="13" max="16384" width="11" style="366"/>
  </cols>
  <sheetData>
    <row r="2" spans="1:8" ht="20" customHeight="1">
      <c r="A2" s="21" t="s">
        <v>14</v>
      </c>
      <c r="B2" s="37" t="s">
        <v>257</v>
      </c>
      <c r="C2" s="37"/>
      <c r="D2" s="37"/>
      <c r="E2" s="37"/>
      <c r="F2" s="37"/>
      <c r="G2" s="37"/>
    </row>
    <row r="3" spans="1:8" ht="20" customHeight="1">
      <c r="B3" s="22"/>
      <c r="C3" s="22"/>
      <c r="D3" s="22"/>
      <c r="E3" s="22"/>
      <c r="F3" s="22"/>
    </row>
    <row r="4" spans="1:8" ht="20" customHeight="1">
      <c r="B4" s="978" t="s">
        <v>9</v>
      </c>
      <c r="C4" s="979">
        <v>2020</v>
      </c>
      <c r="D4" s="979">
        <v>2019</v>
      </c>
      <c r="E4" s="979">
        <v>2018</v>
      </c>
      <c r="F4" s="979">
        <v>2017</v>
      </c>
      <c r="G4" s="979">
        <v>2016</v>
      </c>
    </row>
    <row r="5" spans="1:8" ht="20" customHeight="1">
      <c r="B5" s="14" t="s">
        <v>179</v>
      </c>
      <c r="C5" s="828"/>
      <c r="D5" s="829"/>
      <c r="E5" s="829"/>
      <c r="F5" s="471"/>
      <c r="G5" s="163"/>
    </row>
    <row r="6" spans="1:8" ht="20" customHeight="1">
      <c r="B6" s="38" t="s">
        <v>221</v>
      </c>
      <c r="C6" s="373">
        <v>4973</v>
      </c>
      <c r="D6" s="374">
        <v>7261</v>
      </c>
      <c r="E6" s="374">
        <v>9889</v>
      </c>
      <c r="F6" s="450">
        <v>6527</v>
      </c>
      <c r="G6" s="164"/>
      <c r="H6" s="165"/>
    </row>
    <row r="7" spans="1:8" ht="20" customHeight="1">
      <c r="B7" s="49" t="s">
        <v>237</v>
      </c>
      <c r="C7" s="373">
        <v>15629</v>
      </c>
      <c r="D7" s="374">
        <v>18167</v>
      </c>
      <c r="E7" s="374">
        <v>17236</v>
      </c>
      <c r="F7" s="450">
        <v>14804</v>
      </c>
      <c r="G7" s="164"/>
      <c r="H7" s="165"/>
    </row>
    <row r="8" spans="1:8" ht="20" customHeight="1">
      <c r="B8" s="166" t="s">
        <v>238</v>
      </c>
      <c r="C8" s="815">
        <v>20602</v>
      </c>
      <c r="D8" s="830">
        <v>25428</v>
      </c>
      <c r="E8" s="830">
        <v>27125</v>
      </c>
      <c r="F8" s="831">
        <v>21331</v>
      </c>
      <c r="G8" s="167">
        <v>17753</v>
      </c>
      <c r="H8" s="165"/>
    </row>
    <row r="9" spans="1:8" ht="20" customHeight="1">
      <c r="B9" s="38" t="s">
        <v>136</v>
      </c>
      <c r="C9" s="373">
        <v>56615</v>
      </c>
      <c r="D9" s="374">
        <v>87598</v>
      </c>
      <c r="E9" s="374">
        <v>92025</v>
      </c>
      <c r="F9" s="450">
        <v>75505</v>
      </c>
      <c r="G9" s="164">
        <v>65632</v>
      </c>
    </row>
    <row r="10" spans="1:8" ht="20" customHeight="1">
      <c r="B10" s="38" t="s">
        <v>137</v>
      </c>
      <c r="C10" s="373">
        <v>63451</v>
      </c>
      <c r="D10" s="374">
        <v>87280</v>
      </c>
      <c r="E10" s="374">
        <v>90206</v>
      </c>
      <c r="F10" s="450">
        <v>74634</v>
      </c>
      <c r="G10" s="164">
        <v>66351</v>
      </c>
    </row>
    <row r="11" spans="1:8" ht="20" customHeight="1">
      <c r="B11" s="171" t="s">
        <v>30</v>
      </c>
      <c r="C11" s="175">
        <v>17</v>
      </c>
      <c r="D11" s="168">
        <v>10</v>
      </c>
      <c r="E11" s="168">
        <v>7</v>
      </c>
      <c r="F11" s="169">
        <v>23</v>
      </c>
      <c r="G11" s="170">
        <v>7</v>
      </c>
    </row>
    <row r="12" spans="1:8" ht="20" customHeight="1">
      <c r="B12" s="974" t="s">
        <v>31</v>
      </c>
      <c r="C12" s="975">
        <v>140685</v>
      </c>
      <c r="D12" s="976">
        <v>200316</v>
      </c>
      <c r="E12" s="976">
        <v>209363</v>
      </c>
      <c r="F12" s="976">
        <v>171493</v>
      </c>
      <c r="G12" s="976">
        <v>149743</v>
      </c>
    </row>
    <row r="13" spans="1:8" ht="20" customHeight="1">
      <c r="B13" s="14" t="s">
        <v>32</v>
      </c>
      <c r="C13" s="815"/>
      <c r="D13" s="830"/>
      <c r="E13" s="830"/>
      <c r="F13" s="450"/>
      <c r="G13" s="164"/>
    </row>
    <row r="14" spans="1:8" ht="20" customHeight="1">
      <c r="B14" s="38" t="s">
        <v>221</v>
      </c>
      <c r="C14" s="373">
        <v>23456</v>
      </c>
      <c r="D14" s="374">
        <v>38590</v>
      </c>
      <c r="E14" s="374">
        <v>40226</v>
      </c>
      <c r="F14" s="450">
        <v>28483</v>
      </c>
      <c r="G14" s="164"/>
      <c r="H14" s="165"/>
    </row>
    <row r="15" spans="1:8" ht="20" customHeight="1">
      <c r="B15" s="49" t="s">
        <v>237</v>
      </c>
      <c r="C15" s="373">
        <v>17632</v>
      </c>
      <c r="D15" s="374">
        <v>20992</v>
      </c>
      <c r="E15" s="374">
        <v>19434</v>
      </c>
      <c r="F15" s="450">
        <v>16483</v>
      </c>
      <c r="G15" s="164"/>
      <c r="H15" s="165"/>
    </row>
    <row r="16" spans="1:8" ht="20" customHeight="1">
      <c r="B16" s="166" t="s">
        <v>238</v>
      </c>
      <c r="C16" s="815">
        <v>41088</v>
      </c>
      <c r="D16" s="830">
        <v>59582</v>
      </c>
      <c r="E16" s="830">
        <v>59660</v>
      </c>
      <c r="F16" s="831">
        <v>44966</v>
      </c>
      <c r="G16" s="167">
        <v>36521</v>
      </c>
      <c r="H16" s="165"/>
    </row>
    <row r="17" spans="2:7" ht="20" customHeight="1">
      <c r="B17" s="38" t="s">
        <v>136</v>
      </c>
      <c r="C17" s="373">
        <v>71588</v>
      </c>
      <c r="D17" s="374">
        <v>119988</v>
      </c>
      <c r="E17" s="374">
        <v>127487</v>
      </c>
      <c r="F17" s="450">
        <v>102349</v>
      </c>
      <c r="G17" s="164">
        <v>87099</v>
      </c>
    </row>
    <row r="18" spans="2:7" ht="20" customHeight="1">
      <c r="B18" s="38" t="s">
        <v>137</v>
      </c>
      <c r="C18" s="373">
        <v>45232</v>
      </c>
      <c r="D18" s="374">
        <v>87939</v>
      </c>
      <c r="E18" s="374">
        <v>91185</v>
      </c>
      <c r="F18" s="450">
        <v>75491</v>
      </c>
      <c r="G18" s="164">
        <v>67095</v>
      </c>
    </row>
    <row r="19" spans="2:7" ht="20" customHeight="1">
      <c r="B19" s="38" t="s">
        <v>30</v>
      </c>
      <c r="C19" s="373">
        <v>240</v>
      </c>
      <c r="D19" s="374">
        <v>135</v>
      </c>
      <c r="E19" s="374">
        <v>71</v>
      </c>
      <c r="F19" s="450">
        <v>397</v>
      </c>
      <c r="G19" s="164">
        <v>314</v>
      </c>
    </row>
    <row r="20" spans="2:7" ht="20" customHeight="1">
      <c r="B20" s="171" t="s">
        <v>33</v>
      </c>
      <c r="C20" s="175">
        <v>-38444</v>
      </c>
      <c r="D20" s="168">
        <v>-67328</v>
      </c>
      <c r="E20" s="168">
        <v>-69040</v>
      </c>
      <c r="F20" s="169">
        <v>-51710</v>
      </c>
      <c r="G20" s="170">
        <v>-41286</v>
      </c>
    </row>
    <row r="21" spans="2:7" ht="20" customHeight="1">
      <c r="B21" s="974" t="s">
        <v>31</v>
      </c>
      <c r="C21" s="975">
        <v>119704</v>
      </c>
      <c r="D21" s="976">
        <v>200316</v>
      </c>
      <c r="E21" s="976">
        <v>209363</v>
      </c>
      <c r="F21" s="976">
        <v>171493</v>
      </c>
      <c r="G21" s="976">
        <v>149743</v>
      </c>
    </row>
    <row r="22" spans="2:7" ht="20" customHeight="1">
      <c r="B22" s="14" t="s">
        <v>34</v>
      </c>
      <c r="C22" s="815"/>
      <c r="D22" s="830"/>
      <c r="E22" s="830"/>
      <c r="F22" s="450"/>
      <c r="G22" s="164"/>
    </row>
    <row r="23" spans="2:7" ht="20" customHeight="1">
      <c r="B23" s="38" t="s">
        <v>35</v>
      </c>
      <c r="C23" s="373">
        <v>32748</v>
      </c>
      <c r="D23" s="374">
        <v>43877</v>
      </c>
      <c r="E23" s="374">
        <v>47716</v>
      </c>
      <c r="F23" s="450">
        <v>39032</v>
      </c>
      <c r="G23" s="164">
        <v>33472</v>
      </c>
    </row>
    <row r="24" spans="2:7" ht="20" customHeight="1">
      <c r="B24" s="38" t="s">
        <v>36</v>
      </c>
      <c r="C24" s="373">
        <v>67292</v>
      </c>
      <c r="D24" s="374">
        <v>99176</v>
      </c>
      <c r="E24" s="374">
        <v>99465</v>
      </c>
      <c r="F24" s="450">
        <v>83255</v>
      </c>
      <c r="G24" s="164">
        <v>71551</v>
      </c>
    </row>
    <row r="25" spans="2:7" ht="20" customHeight="1">
      <c r="B25" s="38" t="s">
        <v>37</v>
      </c>
      <c r="C25" s="373">
        <v>13258</v>
      </c>
      <c r="D25" s="374">
        <v>19946</v>
      </c>
      <c r="E25" s="374">
        <v>22243</v>
      </c>
      <c r="F25" s="450">
        <v>16889</v>
      </c>
      <c r="G25" s="164">
        <v>15383</v>
      </c>
    </row>
    <row r="26" spans="2:7" ht="20" customHeight="1">
      <c r="B26" s="38" t="s">
        <v>38</v>
      </c>
      <c r="C26" s="373">
        <v>16011</v>
      </c>
      <c r="D26" s="374">
        <v>21303</v>
      </c>
      <c r="E26" s="374">
        <v>22263</v>
      </c>
      <c r="F26" s="450">
        <v>17581</v>
      </c>
      <c r="G26" s="164">
        <v>15294</v>
      </c>
    </row>
    <row r="27" spans="2:7" ht="20" customHeight="1">
      <c r="B27" s="171" t="s">
        <v>39</v>
      </c>
      <c r="C27" s="175">
        <v>11376</v>
      </c>
      <c r="D27" s="168">
        <v>16014</v>
      </c>
      <c r="E27" s="168">
        <v>17676</v>
      </c>
      <c r="F27" s="169">
        <v>14736</v>
      </c>
      <c r="G27" s="170">
        <v>14043</v>
      </c>
    </row>
    <row r="28" spans="2:7" ht="20" customHeight="1">
      <c r="B28" s="974" t="s">
        <v>31</v>
      </c>
      <c r="C28" s="975">
        <v>140685</v>
      </c>
      <c r="D28" s="976">
        <v>200316</v>
      </c>
      <c r="E28" s="976">
        <v>209363</v>
      </c>
      <c r="F28" s="976">
        <v>171493</v>
      </c>
      <c r="G28" s="976">
        <v>149743</v>
      </c>
    </row>
    <row r="29" spans="2:7" ht="20" customHeight="1">
      <c r="C29" s="202"/>
      <c r="D29" s="202"/>
      <c r="E29" s="202"/>
      <c r="F29" s="202"/>
      <c r="G29" s="202"/>
    </row>
    <row r="30" spans="2:7" ht="20" customHeight="1">
      <c r="B30" s="362"/>
      <c r="C30" s="362"/>
      <c r="D30" s="362"/>
      <c r="E30" s="362"/>
      <c r="F30" s="362"/>
      <c r="G30" s="362"/>
    </row>
    <row r="31" spans="2:7" ht="20" customHeight="1">
      <c r="B31" s="362"/>
      <c r="C31" s="362"/>
      <c r="D31" s="362"/>
      <c r="E31" s="362"/>
      <c r="F31" s="362"/>
      <c r="G31" s="362"/>
    </row>
  </sheetData>
  <hyperlinks>
    <hyperlink ref="A2" location="Summary!A1" display=" " xr:uid="{DCC83B6B-B9C4-4030-897C-6039A251CC90}"/>
  </hyperlinks>
  <pageMargins left="0.74803149606299213" right="0.74803149606299213" top="0.98425196850393704" bottom="0.98425196850393704" header="0.51181102362204722" footer="0.51181102362204722"/>
  <pageSetup paperSize="9" scale="69" orientation="portrait" r:id="rId1"/>
  <headerFooter>
    <oddFooter>&amp;L&amp;1#&amp;"Calibri"&amp;10&amp;K000000TOTAL Classification: Restricted Distribution TOTAL - All rights reserved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60960E382D2C74D9C7FFBBAED297E64" ma:contentTypeVersion="11" ma:contentTypeDescription="Crée un document." ma:contentTypeScope="" ma:versionID="def94dec1f3726310b6a12fee0a48638">
  <xsd:schema xmlns:xsd="http://www.w3.org/2001/XMLSchema" xmlns:xs="http://www.w3.org/2001/XMLSchema" xmlns:p="http://schemas.microsoft.com/office/2006/metadata/properties" xmlns:ns2="698f3cd7-7b21-4d22-9c44-dddf8242e187" targetNamespace="http://schemas.microsoft.com/office/2006/metadata/properties" ma:root="true" ma:fieldsID="f689bf9edb2b81f19b7fa11bc02d0e6f" ns2:_="">
    <xsd:import namespace="698f3cd7-7b21-4d22-9c44-dddf8242e18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8f3cd7-7b21-4d22-9c44-dddf8242e1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6CDDCF-6F91-4CF4-A9F4-6580BA8B96F5}">
  <ds:schemaRefs>
    <ds:schemaRef ds:uri="http://schemas.microsoft.com/sharepoint/v3/contenttype/forms"/>
  </ds:schemaRefs>
</ds:datastoreItem>
</file>

<file path=customXml/itemProps2.xml><?xml version="1.0" encoding="utf-8"?>
<ds:datastoreItem xmlns:ds="http://schemas.openxmlformats.org/officeDocument/2006/customXml" ds:itemID="{2A6EF190-779E-4CD9-B38E-9F0ED0246D3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A871340-CBA3-4FDD-B76D-397B6C898481}"/>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Feuilles de calcul</vt:lpstr>
      </vt:variant>
      <vt:variant>
        <vt:i4>88</vt:i4>
      </vt:variant>
      <vt:variant>
        <vt:lpstr>Plages nommées</vt:lpstr>
      </vt:variant>
      <vt:variant>
        <vt:i4>88</vt:i4>
      </vt:variant>
    </vt:vector>
  </HeadingPairs>
  <TitlesOfParts>
    <vt:vector size="176" baseType="lpstr">
      <vt:lpstr>Summary</vt:lpstr>
      <vt:lpstr>Note on FS (p13)</vt:lpstr>
      <vt:lpstr>Financial highlights (p13)</vt:lpstr>
      <vt:lpstr>Market environment (p13)</vt:lpstr>
      <vt:lpstr>Op. High. by quarter (p14-15)</vt:lpstr>
      <vt:lpstr>Fin. High. by quarter (p14-15)</vt:lpstr>
      <vt:lpstr>Market envir. price (p14-15)</vt:lpstr>
      <vt:lpstr>Consol. stat. income (p16)</vt:lpstr>
      <vt:lpstr>Sales (p17)</vt:lpstr>
      <vt:lpstr>Deprec. depl. &amp; impairme. (p17)</vt:lpstr>
      <vt:lpstr>Equity in income (loss) (p17)</vt:lpstr>
      <vt:lpstr>Income taxes (p17)</vt:lpstr>
      <vt:lpstr>Adj. items op. income (p18)</vt:lpstr>
      <vt:lpstr>Adj. items net income (p19)</vt:lpstr>
      <vt:lpstr>Cons. balance sheet in (p20)</vt:lpstr>
      <vt:lpstr>Net tangible &amp; intangible (p21)</vt:lpstr>
      <vt:lpstr>Property, plant &amp; equip. (p21)</vt:lpstr>
      <vt:lpstr>Non-current assets (p21)</vt:lpstr>
      <vt:lpstr>Non-current debt (p22)</vt:lpstr>
      <vt:lpstr>Consolidated Equity (p23-24)</vt:lpstr>
      <vt:lpstr>Net-debt-to-equity ratio (p24)</vt:lpstr>
      <vt:lpstr>Capital replacement cost (p24)</vt:lpstr>
      <vt:lpstr>Capital employed (p24)</vt:lpstr>
      <vt:lpstr>ROACE by bs (p25)</vt:lpstr>
      <vt:lpstr>Conso stat. cash flows (p26)</vt:lpstr>
      <vt:lpstr>Cash flows from op. (p26) </vt:lpstr>
      <vt:lpstr>Gross investments (p27)</vt:lpstr>
      <vt:lpstr>Organic investments by bs (p27)</vt:lpstr>
      <vt:lpstr>Divestments by bs (p27)</vt:lpstr>
      <vt:lpstr>Share information (p29) </vt:lpstr>
      <vt:lpstr>Payroll (p30)</vt:lpstr>
      <vt:lpstr>Number of employees (p30)</vt:lpstr>
      <vt:lpstr>Financial highlights (p35)</vt:lpstr>
      <vt:lpstr>Hydrocarbon Prod&amp;LNG (35)</vt:lpstr>
      <vt:lpstr>Renewables &amp; electricity (35)</vt:lpstr>
      <vt:lpstr>Liquefied natural gas (38)</vt:lpstr>
      <vt:lpstr>Installed cap. by dev. (48)</vt:lpstr>
      <vt:lpstr>Ren. cap. in operation (50)</vt:lpstr>
      <vt:lpstr>Ren. cap. covered by PPA (52)</vt:lpstr>
      <vt:lpstr>CCGT power plants cap. (52)</vt:lpstr>
      <vt:lpstr>Breakdown of gas elec. (54)</vt:lpstr>
      <vt:lpstr>Financial highlights EP (p59)</vt:lpstr>
      <vt:lpstr>Production (59)</vt:lpstr>
      <vt:lpstr>Production (p77)</vt:lpstr>
      <vt:lpstr>Proved reserves (p77)</vt:lpstr>
      <vt:lpstr>Europe &amp; Central Asia (p78)</vt:lpstr>
      <vt:lpstr>Africa excl. North Africa (p79)</vt:lpstr>
      <vt:lpstr>Mid. East &amp; North Africa (p80)</vt:lpstr>
      <vt:lpstr>Americas (p81)</vt:lpstr>
      <vt:lpstr>Asia-Pacific (p82)</vt:lpstr>
      <vt:lpstr>Comb. liquids gas prod. (p83)</vt:lpstr>
      <vt:lpstr>Liquids prod. (84)</vt:lpstr>
      <vt:lpstr>Gas prod. (p85)</vt:lpstr>
      <vt:lpstr>Key op. ratios Group (p86)</vt:lpstr>
      <vt:lpstr>Key op. ratios subs. (p86)</vt:lpstr>
      <vt:lpstr>Changes oil bitum. gas (p87-90)</vt:lpstr>
      <vt:lpstr>Changes oil&amp;Bitum.res. (p91-94)</vt:lpstr>
      <vt:lpstr>Changes gas res. (p95-98)</vt:lpstr>
      <vt:lpstr>Results op. activities(p99-100)</vt:lpstr>
      <vt:lpstr>Cost incurred (p101)</vt:lpstr>
      <vt:lpstr>Capitalized cost (p102-103)</vt:lpstr>
      <vt:lpstr>Net cash flows (p104-105)</vt:lpstr>
      <vt:lpstr>Changes net cash flows (p106)</vt:lpstr>
      <vt:lpstr>Oil Gas Acreage (p107)</vt:lpstr>
      <vt:lpstr>Nb. prod. wells (p108)</vt:lpstr>
      <vt:lpstr>Nb.prod.dry.wells drilled(p109)</vt:lpstr>
      <vt:lpstr>Explo.Devpt.wells (p110)</vt:lpstr>
      <vt:lpstr>Pipeline interests (p111)</vt:lpstr>
      <vt:lpstr>Pipeline gas sales (p112)</vt:lpstr>
      <vt:lpstr>Financial highlights RC (p117)</vt:lpstr>
      <vt:lpstr>Operational highlights (p117)</vt:lpstr>
      <vt:lpstr>Refinery capacity (p120)</vt:lpstr>
      <vt:lpstr>Distillation capacity (p120)</vt:lpstr>
      <vt:lpstr>Refinery throughput (p121)</vt:lpstr>
      <vt:lpstr>Utiliz. rate feedstocks (p121)</vt:lpstr>
      <vt:lpstr>Utiliz. rate crude (p121)</vt:lpstr>
      <vt:lpstr>Production levels (p121)</vt:lpstr>
      <vt:lpstr>Main prod. capacities (p122)</vt:lpstr>
      <vt:lpstr>Sales by geo. Area (p122)</vt:lpstr>
      <vt:lpstr>Sales by activity (p 123)</vt:lpstr>
      <vt:lpstr>Sales by geo. area (p123)</vt:lpstr>
      <vt:lpstr>Sales by activity (p123)</vt:lpstr>
      <vt:lpstr>Financial highlights MS (p127)</vt:lpstr>
      <vt:lpstr>Operational highlights (p127)</vt:lpstr>
      <vt:lpstr>Petrol sales by area (p130)</vt:lpstr>
      <vt:lpstr>Petrol. sales by product (p131)</vt:lpstr>
      <vt:lpstr>Service-Stations (p132)</vt:lpstr>
      <vt:lpstr>EV charge points Europe (p132)</vt:lpstr>
      <vt:lpstr>'Consolidated Equity (p23-24)'!Impression_des_titres</vt:lpstr>
      <vt:lpstr>'Adj. items net income (p19)'!Zone_d_impression</vt:lpstr>
      <vt:lpstr>'Adj. items op. income (p18)'!Zone_d_impression</vt:lpstr>
      <vt:lpstr>'Africa excl. North Africa (p79)'!Zone_d_impression</vt:lpstr>
      <vt:lpstr>'Americas (p81)'!Zone_d_impression</vt:lpstr>
      <vt:lpstr>'Asia-Pacific (p82)'!Zone_d_impression</vt:lpstr>
      <vt:lpstr>'Breakdown of gas elec. (54)'!Zone_d_impression</vt:lpstr>
      <vt:lpstr>'Capital employed (p24)'!Zone_d_impression</vt:lpstr>
      <vt:lpstr>'Capital replacement cost (p24)'!Zone_d_impression</vt:lpstr>
      <vt:lpstr>'Capitalized cost (p102-103)'!Zone_d_impression</vt:lpstr>
      <vt:lpstr>'Cash flows from op. (p26) '!Zone_d_impression</vt:lpstr>
      <vt:lpstr>'﻿CCGT power plants cap. (52)'!Zone_d_impression</vt:lpstr>
      <vt:lpstr>'Changes gas res. (p95-98)'!Zone_d_impression</vt:lpstr>
      <vt:lpstr>'Changes net cash flows (p106)'!Zone_d_impression</vt:lpstr>
      <vt:lpstr>'Changes oil bitum. gas (p87-90)'!Zone_d_impression</vt:lpstr>
      <vt:lpstr>'Changes oil&amp;Bitum.res. (p91-94)'!Zone_d_impression</vt:lpstr>
      <vt:lpstr>'Comb. liquids gas prod. (p83)'!Zone_d_impression</vt:lpstr>
      <vt:lpstr>'Cons. balance sheet in (p20)'!Zone_d_impression</vt:lpstr>
      <vt:lpstr>'Conso stat. cash flows (p26)'!Zone_d_impression</vt:lpstr>
      <vt:lpstr>'Consol. stat. income (p16)'!Zone_d_impression</vt:lpstr>
      <vt:lpstr>'Consolidated Equity (p23-24)'!Zone_d_impression</vt:lpstr>
      <vt:lpstr>'Cost incurred (p101)'!Zone_d_impression</vt:lpstr>
      <vt:lpstr>'Deprec. depl. &amp; impairme. (p17)'!Zone_d_impression</vt:lpstr>
      <vt:lpstr>'Distillation capacity (p120)'!Zone_d_impression</vt:lpstr>
      <vt:lpstr>'Divestments by bs (p27)'!Zone_d_impression</vt:lpstr>
      <vt:lpstr>'Equity in income (loss) (p17)'!Zone_d_impression</vt:lpstr>
      <vt:lpstr>'Europe &amp; Central Asia (p78)'!Zone_d_impression</vt:lpstr>
      <vt:lpstr>'EV charge points Europe (p132)'!Zone_d_impression</vt:lpstr>
      <vt:lpstr>'Explo.Devpt.wells (p110)'!Zone_d_impression</vt:lpstr>
      <vt:lpstr>'Fin. High. by quarter (p14-15)'!Zone_d_impression</vt:lpstr>
      <vt:lpstr>'Financial highlights (p13)'!Zone_d_impression</vt:lpstr>
      <vt:lpstr>'﻿Financial highlights (p35)'!Zone_d_impression</vt:lpstr>
      <vt:lpstr>'Financial highlights EP (p59)'!Zone_d_impression</vt:lpstr>
      <vt:lpstr>'﻿Financial highlights MS (p127)'!Zone_d_impression</vt:lpstr>
      <vt:lpstr>'Financial highlights RC (p117)'!Zone_d_impression</vt:lpstr>
      <vt:lpstr>'Gas prod. (p85)'!Zone_d_impression</vt:lpstr>
      <vt:lpstr>'﻿Gross investments (p27)'!Zone_d_impression</vt:lpstr>
      <vt:lpstr>'Hydrocarbon Prod&amp;LNG (35)'!Zone_d_impression</vt:lpstr>
      <vt:lpstr>'Income taxes (p17)'!Zone_d_impression</vt:lpstr>
      <vt:lpstr>'Installed cap. by dev. (48)'!Zone_d_impression</vt:lpstr>
      <vt:lpstr>'Key op. ratios Group (p86)'!Zone_d_impression</vt:lpstr>
      <vt:lpstr>'Key op. ratios subs. (p86)'!Zone_d_impression</vt:lpstr>
      <vt:lpstr>'Liquefied natural gas (38)'!Zone_d_impression</vt:lpstr>
      <vt:lpstr>'Liquids prod. (84)'!Zone_d_impression</vt:lpstr>
      <vt:lpstr>'Main prod. capacities (p122)'!Zone_d_impression</vt:lpstr>
      <vt:lpstr>'Market envir. price (p14-15)'!Zone_d_impression</vt:lpstr>
      <vt:lpstr>'Market environment (p13)'!Zone_d_impression</vt:lpstr>
      <vt:lpstr>'Mid. East &amp; North Africa (p80)'!Zone_d_impression</vt:lpstr>
      <vt:lpstr>'Nb. prod. wells (p108)'!Zone_d_impression</vt:lpstr>
      <vt:lpstr>'Nb.prod.dry.wells drilled(p109)'!Zone_d_impression</vt:lpstr>
      <vt:lpstr>'Net cash flows (p104-105)'!Zone_d_impression</vt:lpstr>
      <vt:lpstr>'Net tangible &amp; intangible (p21)'!Zone_d_impression</vt:lpstr>
      <vt:lpstr>'Net-debt-to-equity ratio (p24)'!Zone_d_impression</vt:lpstr>
      <vt:lpstr>'Non-current assets (p21)'!Zone_d_impression</vt:lpstr>
      <vt:lpstr>'Non-current debt (p22)'!Zone_d_impression</vt:lpstr>
      <vt:lpstr>'Note on FS (p13)'!Zone_d_impression</vt:lpstr>
      <vt:lpstr>'Number of employees (p30)'!Zone_d_impression</vt:lpstr>
      <vt:lpstr>'Oil Gas Acreage (p107)'!Zone_d_impression</vt:lpstr>
      <vt:lpstr>'Op. High. by quarter (p14-15)'!Zone_d_impression</vt:lpstr>
      <vt:lpstr>'Operational highlights (p117)'!Zone_d_impression</vt:lpstr>
      <vt:lpstr>'Operational highlights (p127)'!Zone_d_impression</vt:lpstr>
      <vt:lpstr>'Organic investments by bs (p27)'!Zone_d_impression</vt:lpstr>
      <vt:lpstr>'Payroll (p30)'!Zone_d_impression</vt:lpstr>
      <vt:lpstr>'Petrol sales by area (p130)'!Zone_d_impression</vt:lpstr>
      <vt:lpstr>'Petrol. sales by product (p131)'!Zone_d_impression</vt:lpstr>
      <vt:lpstr>'Pipeline gas sales (p112)'!Zone_d_impression</vt:lpstr>
      <vt:lpstr>'Pipeline interests (p111)'!Zone_d_impression</vt:lpstr>
      <vt:lpstr>'Production (59)'!Zone_d_impression</vt:lpstr>
      <vt:lpstr>'Production (p77)'!Zone_d_impression</vt:lpstr>
      <vt:lpstr>'Production levels (p121)'!Zone_d_impression</vt:lpstr>
      <vt:lpstr>'Property, plant &amp; equip. (p21)'!Zone_d_impression</vt:lpstr>
      <vt:lpstr>'Proved reserves (p77)'!Zone_d_impression</vt:lpstr>
      <vt:lpstr>'Refinery capacity (p120)'!Zone_d_impression</vt:lpstr>
      <vt:lpstr>'Refinery throughput (p121)'!Zone_d_impression</vt:lpstr>
      <vt:lpstr>'Ren. cap. covered by PPA (52)'!Zone_d_impression</vt:lpstr>
      <vt:lpstr>'Ren. cap. in operation (50)'!Zone_d_impression</vt:lpstr>
      <vt:lpstr>'Renewables &amp; electricity (35)'!Zone_d_impression</vt:lpstr>
      <vt:lpstr>'Results op. activities(p99-100)'!Zone_d_impression</vt:lpstr>
      <vt:lpstr>'ROACE by bs (p25)'!Zone_d_impression</vt:lpstr>
      <vt:lpstr>'Sales (p17)'!Zone_d_impression</vt:lpstr>
      <vt:lpstr>'Sales by activity (p 123)'!Zone_d_impression</vt:lpstr>
      <vt:lpstr>'Sales by geo. Area (p122)'!Zone_d_impression</vt:lpstr>
      <vt:lpstr>'Sales by geo. area (p123)'!Zone_d_impression</vt:lpstr>
      <vt:lpstr>'Service-Stations (p132)'!Zone_d_impression</vt:lpstr>
      <vt:lpstr>'Share information (p29) '!Zone_d_impression</vt:lpstr>
      <vt:lpstr>Summary!Zone_d_impression</vt:lpstr>
      <vt:lpstr>'Utiliz. rate crude (p121)'!Zone_d_impression</vt:lpstr>
      <vt:lpstr>'Utiliz. rate feedstocks (p121)'!Zone_d_impression</vt:lpstr>
    </vt:vector>
  </TitlesOfParts>
  <Company>TOTAL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J0358161</dc:creator>
  <cp:lastModifiedBy>Microsoft Office User</cp:lastModifiedBy>
  <cp:lastPrinted>2017-04-13T15:46:09Z</cp:lastPrinted>
  <dcterms:created xsi:type="dcterms:W3CDTF">2014-01-10T14:37:04Z</dcterms:created>
  <dcterms:modified xsi:type="dcterms:W3CDTF">2021-08-02T14:01:54Z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2b30ed1b-e95f-40b5-af89-828263f287a7_Enabled">
    <vt:lpwstr>true</vt:lpwstr>
  </property>
  <property fmtid="{D5CDD505-2E9C-101B-9397-08002B2CF9AE}" pid="5" name="MSIP_Label_2b30ed1b-e95f-40b5-af89-828263f287a7_SetDate">
    <vt:lpwstr>2021-05-07T11:16:41Z</vt:lpwstr>
  </property>
  <property fmtid="{D5CDD505-2E9C-101B-9397-08002B2CF9AE}" pid="6" name="MSIP_Label_2b30ed1b-e95f-40b5-af89-828263f287a7_Method">
    <vt:lpwstr>Standard</vt:lpwstr>
  </property>
  <property fmtid="{D5CDD505-2E9C-101B-9397-08002B2CF9AE}" pid="7" name="MSIP_Label_2b30ed1b-e95f-40b5-af89-828263f287a7_Name">
    <vt:lpwstr>2b30ed1b-e95f-40b5-af89-828263f287a7</vt:lpwstr>
  </property>
  <property fmtid="{D5CDD505-2E9C-101B-9397-08002B2CF9AE}" pid="8" name="MSIP_Label_2b30ed1b-e95f-40b5-af89-828263f287a7_SiteId">
    <vt:lpwstr>329e91b0-e21f-48fb-a071-456717ecc28e</vt:lpwstr>
  </property>
  <property fmtid="{D5CDD505-2E9C-101B-9397-08002B2CF9AE}" pid="9" name="MSIP_Label_2b30ed1b-e95f-40b5-af89-828263f287a7_ActionId">
    <vt:lpwstr>ad9a0d16-5e10-4407-9815-68da72d00bf6</vt:lpwstr>
  </property>
  <property fmtid="{D5CDD505-2E9C-101B-9397-08002B2CF9AE}" pid="10" name="MSIP_Label_2b30ed1b-e95f-40b5-af89-828263f287a7_ContentBits">
    <vt:lpwstr>2</vt:lpwstr>
  </property>
  <property fmtid="{D5CDD505-2E9C-101B-9397-08002B2CF9AE}" pid="11" name="ContentTypeId">
    <vt:lpwstr>0x010100D60960E382D2C74D9C7FFBBAED297E64</vt:lpwstr>
  </property>
  <property fmtid="{D5CDD505-2E9C-101B-9397-08002B2CF9AE}" pid="12" name="Order">
    <vt:r8>100</vt:r8>
  </property>
</Properties>
</file>